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640" activeTab="0"/>
  </bookViews>
  <sheets>
    <sheet name="WPF" sheetId="1" r:id="rId1"/>
  </sheets>
  <definedNames/>
  <calcPr fullCalcOnLoad="1"/>
</workbook>
</file>

<file path=xl/sharedStrings.xml><?xml version="1.0" encoding="utf-8"?>
<sst xmlns="http://schemas.openxmlformats.org/spreadsheetml/2006/main" count="132" uniqueCount="94">
  <si>
    <t>Lp.</t>
  </si>
  <si>
    <t>Wyszczególnienie</t>
  </si>
  <si>
    <t>Rok 2011</t>
  </si>
  <si>
    <t>Rok 2012</t>
  </si>
  <si>
    <t>Rok 2014</t>
  </si>
  <si>
    <t>a</t>
  </si>
  <si>
    <t>b</t>
  </si>
  <si>
    <t>c</t>
  </si>
  <si>
    <t xml:space="preserve">  z tytułu gwarancji i poręczeń, w tym:</t>
  </si>
  <si>
    <t>d</t>
  </si>
  <si>
    <t>e</t>
  </si>
  <si>
    <t>Środki do dyspozycji (3+4+5)</t>
  </si>
  <si>
    <t>Inne rozchody (bez spłaty długu np. udzielane pożyczki)</t>
  </si>
  <si>
    <t>Środki do dyspozycji na wydatki majątkowe (6-7-8)</t>
  </si>
  <si>
    <t xml:space="preserve">15. </t>
  </si>
  <si>
    <t>Wydatki bieżące razem (2 + 7b)</t>
  </si>
  <si>
    <t>Wydatki ogółem (10+19)</t>
  </si>
  <si>
    <t>Wynik budżetu (1 - 20)</t>
  </si>
  <si>
    <t xml:space="preserve">Przychody budżetu </t>
  </si>
  <si>
    <t>Rozchody budżetu (7a+8)</t>
  </si>
  <si>
    <t>nadwyżka z lat ubiegłych</t>
  </si>
  <si>
    <t>wolne środki</t>
  </si>
  <si>
    <t>przychody z tytułu kredytów, pożyczek, obligacji</t>
  </si>
  <si>
    <t>przychody z prywatyzacji</t>
  </si>
  <si>
    <t>przychody ze spłaty udzielonych pożyczek</t>
  </si>
  <si>
    <t>Przeznaczenie nadwyżki wykonanej w poszczególnych latach objętych prognozą:</t>
  </si>
  <si>
    <t>………………………………………………………………….</t>
  </si>
  <si>
    <t>*   Kwoty w poz.: 1, 1a, 1c, 2, 2c, 2d, 7, 7a, 7b, 11, 13, 13a, 14, 15 oraz 16 (komórki oznaczone kolorem niebieskim) należy wykazać w całym okresie, na który zaciągnięto oraz planuje się zaciągnąć zobowiązania.</t>
  </si>
  <si>
    <r>
      <t>Rok 2013</t>
    </r>
    <r>
      <rPr>
        <sz val="10"/>
        <color indexed="8"/>
        <rFont val="Times New Roman"/>
        <family val="1"/>
      </rPr>
      <t xml:space="preserve"> </t>
    </r>
  </si>
  <si>
    <t>Wynik budżetu po wykonaniu wydatków bieżących (bez obsługi długu) (1-2) </t>
  </si>
  <si>
    <t>Spłata i obsługa długu, z tego: </t>
  </si>
  <si>
    <r>
      <t xml:space="preserve">gwarancje i poręczenia podlegające wyłączeniu z limitów </t>
    </r>
    <r>
      <rPr>
        <sz val="10"/>
        <rFont val="Times New Roman"/>
        <family val="1"/>
      </rPr>
      <t>spłaty zobowiązań z art. 243 ufp/169sufp</t>
    </r>
  </si>
  <si>
    <t>dochody bieżące</t>
  </si>
  <si>
    <t xml:space="preserve">dochody majątkowe,  w tym: </t>
  </si>
  <si>
    <t>ze sprzedaży majątku</t>
  </si>
  <si>
    <t xml:space="preserve">Nadwyżka budżetowa z lat ubiegłych plus wolne środki, zgodnie z art. 217 ufp, w tym </t>
  </si>
  <si>
    <t>nadwyżka budżetowa z lat ubiegłych plus wolne środki, zgodnie z art. 217 ufp, zaangażowane na pokrycie deficytu budżetu roku bieżącego</t>
  </si>
  <si>
    <t>rozchody z tytułu spłaty rat kapitałowych oraz wykupu obligacji</t>
  </si>
  <si>
    <t>wydatki bieżące na obsługę długu</t>
  </si>
  <si>
    <t>wydatki majątkowe objęte limitem art. 226 ust. 4 ufp</t>
  </si>
  <si>
    <t>kwota wyłączeń z art. 243 ust. 3 pkt 1 ufp oraz z art. 170 ust. 3 sufp przypadająca na dany rok budżetowy</t>
  </si>
  <si>
    <t>Sposób sfinansowania spłaty długu (kwota powinna być zgodna z kwotą wykazaną w poz. 7a),
z tego:</t>
  </si>
  <si>
    <t>** powinna zostać spełniona zależność odnośnie lewej strony wzoru po uwzględnieniu poz. 14 w stosunku do prawej strony wzoru - niewłaściwe skreślić</t>
  </si>
  <si>
    <r>
      <t>[1]</t>
    </r>
    <r>
      <rPr>
        <u val="single"/>
        <sz val="10"/>
        <color indexed="12"/>
        <rFont val="Times New Roman"/>
        <family val="1"/>
      </rPr>
      <t xml:space="preserve"> Pozycja 1 jest sumą pozycji 1a+1b.</t>
    </r>
  </si>
  <si>
    <r>
      <t>[2]</t>
    </r>
    <r>
      <rPr>
        <u val="single"/>
        <sz val="10"/>
        <color indexed="12"/>
        <rFont val="Times New Roman"/>
        <family val="1"/>
      </rPr>
      <t xml:space="preserve"> Poz. 2 nie musi być sumą podpozycji. Pozycja powinna zawierać też spłatę zobowiązań wymagalnych z lat ubiegłych stanowiących wydatki bieżące, o ile takie powstały.</t>
    </r>
  </si>
  <si>
    <r>
      <t xml:space="preserve">[3] </t>
    </r>
    <r>
      <rPr>
        <u val="single"/>
        <sz val="10"/>
        <color indexed="12"/>
        <rFont val="Times New Roman"/>
        <family val="1"/>
      </rPr>
      <t>W tej pozycji należy wykazać wynagrodzenie ze wszystkich tytułów, a nie tylko wynagrodzenia ze stosunku o pracę.</t>
    </r>
  </si>
  <si>
    <r>
      <t>[4]</t>
    </r>
    <r>
      <rPr>
        <u val="single"/>
        <sz val="10"/>
        <color indexed="12"/>
        <rFont val="Times New Roman"/>
        <family val="1"/>
      </rPr>
      <t xml:space="preserve"> Za wydatki związane z funkcjonowaniem organów JST proponuje się uznać wydatki klasyfikowane w rozdziałach 75017-75020, 75022-75023.</t>
    </r>
  </si>
  <si>
    <r>
      <t>[5]</t>
    </r>
    <r>
      <rPr>
        <u val="single"/>
        <sz val="10"/>
        <color indexed="12"/>
        <rFont val="Times New Roman"/>
        <family val="1"/>
      </rPr>
      <t xml:space="preserve"> Kwota wykazana w tej pozycji musi być zgodna z kwotą wykazaną w załączniku przedsięwzięć.</t>
    </r>
  </si>
  <si>
    <r>
      <t>[6]</t>
    </r>
    <r>
      <rPr>
        <u val="single"/>
        <sz val="10"/>
        <color indexed="12"/>
        <rFont val="Times New Roman"/>
        <family val="1"/>
      </rPr>
      <t xml:space="preserve"> Inne przychody w tej pozycji to: prywatyzacja, zwrot do budżetu od innych podmiotów udzielonych pożyczek.</t>
    </r>
  </si>
  <si>
    <r>
      <t>[7]</t>
    </r>
    <r>
      <rPr>
        <u val="single"/>
        <sz val="10"/>
        <color indexed="12"/>
        <rFont val="Times New Roman"/>
        <family val="1"/>
      </rPr>
      <t xml:space="preserve">   Pozycja powinna zawierać też spłatę zobowiązań wymagalnych z lat ubiegłych stanowiących wydatki majątkowe, o ile takie powstały.</t>
    </r>
  </si>
  <si>
    <r>
      <t>[8]</t>
    </r>
    <r>
      <rPr>
        <u val="single"/>
        <sz val="10"/>
        <color indexed="12"/>
        <rFont val="Times New Roman"/>
        <family val="1"/>
      </rPr>
      <t xml:space="preserve"> Wszystkie kredyty i pożyczki oraz emitowane papiery wartościowe, z wyjątkiem art. 89 ust. 1 pkt 1 ufp.</t>
    </r>
  </si>
  <si>
    <r>
      <t>[9]</t>
    </r>
    <r>
      <rPr>
        <u val="single"/>
        <sz val="10"/>
        <color indexed="12"/>
        <rFont val="Times New Roman"/>
        <family val="1"/>
      </rPr>
      <t xml:space="preserve"> Wynik finansowy budżetu jest odmienną pozycją niż wynik budżetu w tradycyjnym rozumieniu (dochody- wydatki), gdyż do wyniku finansowego budżetu włączono także przychody i rozchody.</t>
    </r>
  </si>
  <si>
    <r>
      <t xml:space="preserve">[10] </t>
    </r>
    <r>
      <rPr>
        <u val="single"/>
        <sz val="10"/>
        <color indexed="12"/>
        <rFont val="Times New Roman"/>
        <family val="1"/>
      </rPr>
      <t>W pozycji tej należy podać łączną kwotę długu na koniec roku budżetowego z wszystkich tytułów dłużnych i elementów wpływających na dług m.in. zobowiązania wymagalne, umorzenia pożyczek, zmiany     kursowe. Natomiast w objaśnieniach należałoby wykazać m.in. kwotę umorzeń pożyczek otrzymanych przez JST, zmianę kwoty długu na skutek różnic kursowych.</t>
    </r>
  </si>
  <si>
    <r>
      <t>[11]</t>
    </r>
    <r>
      <rPr>
        <u val="single"/>
        <sz val="10"/>
        <color indexed="12"/>
        <rFont val="Times New Roman"/>
        <family val="1"/>
      </rPr>
      <t xml:space="preserve"> Skrót sufp oznacza ustawę z dnia 30 czerwca 2005 r. o finansach publicznych (Dz.U. Nr 249. poz. 2104 ze zm.).</t>
    </r>
  </si>
  <si>
    <r>
      <t xml:space="preserve">[12] </t>
    </r>
    <r>
      <rPr>
        <u val="single"/>
        <sz val="10"/>
        <color indexed="12"/>
        <rFont val="Times New Roman"/>
        <family val="1"/>
      </rPr>
      <t>W pozycji podaje się kwotę, o której mowa w art. 244 ufp.</t>
    </r>
  </si>
  <si>
    <r>
      <t xml:space="preserve">[13] </t>
    </r>
    <r>
      <rPr>
        <u val="single"/>
        <sz val="10"/>
        <color indexed="12"/>
        <rFont val="Times New Roman"/>
        <family val="1"/>
      </rPr>
      <t>W pozycji tej pokazuje się wartość wynikającą z obliczeń przeprowadzonych dla lewej strony wzoru, określonego w art. 243 ufp.</t>
    </r>
  </si>
  <si>
    <r>
      <t>[14]</t>
    </r>
    <r>
      <rPr>
        <u val="single"/>
        <sz val="10"/>
        <color indexed="12"/>
        <rFont val="Times New Roman"/>
        <family val="1"/>
      </rPr>
      <t xml:space="preserve"> W pozycji tej pokazuje się wartość wynikającą z obliczeń przeprowadzonych dla prawej strony wzoru, o którym mowa w art. 243 ufp.</t>
    </r>
  </si>
  <si>
    <r>
      <t>[15]</t>
    </r>
    <r>
      <rPr>
        <u val="single"/>
        <sz val="10"/>
        <color indexed="12"/>
        <rFont val="Times New Roman"/>
        <family val="1"/>
      </rPr>
      <t xml:space="preserve"> W pozycji 16 należy wyliczyć lewą stronę wzoru z uwzględnieniem pozycji 14 i porównać z prawą stroną wzoru wyliczoną w poz. 15, co pozwoli określić czy został spełniony warunek art. 243 ufp</t>
    </r>
  </si>
  <si>
    <r>
      <t>[16]</t>
    </r>
    <r>
      <rPr>
        <u val="single"/>
        <sz val="10"/>
        <color indexed="12"/>
        <rFont val="Times New Roman"/>
        <family val="1"/>
      </rPr>
      <t xml:space="preserve"> Poz. 17-18 są wypełniane tylko do roku 2013 włącznie. </t>
    </r>
  </si>
  <si>
    <r>
      <t xml:space="preserve">[17] </t>
    </r>
    <r>
      <rPr>
        <u val="single"/>
        <sz val="10"/>
        <color indexed="12"/>
        <rFont val="Times New Roman"/>
        <family val="1"/>
      </rPr>
      <t>W pozycjach 17 i 18 nie uwzględnia się zobowiązań związku współtworzonego przez jednostkę samorządu terytorialnego.</t>
    </r>
  </si>
  <si>
    <r>
      <t>Dochody ogółem</t>
    </r>
    <r>
      <rPr>
        <u val="single"/>
        <vertAlign val="superscript"/>
        <sz val="10"/>
        <color indexed="12"/>
        <rFont val="Times New Roman"/>
        <family val="1"/>
      </rPr>
      <t>[1]</t>
    </r>
    <r>
      <rPr>
        <u val="single"/>
        <sz val="10"/>
        <color indexed="12"/>
        <rFont val="Times New Roman"/>
        <family val="1"/>
      </rPr>
      <t xml:space="preserve">, w tym: </t>
    </r>
  </si>
  <si>
    <r>
      <t>Wydatki bieżące</t>
    </r>
    <r>
      <rPr>
        <u val="single"/>
        <vertAlign val="superscript"/>
        <sz val="10"/>
        <color indexed="12"/>
        <rFont val="Times New Roman"/>
        <family val="1"/>
      </rPr>
      <t>[2]</t>
    </r>
    <r>
      <rPr>
        <u val="single"/>
        <sz val="10"/>
        <color indexed="12"/>
        <rFont val="Times New Roman"/>
        <family val="1"/>
      </rPr>
      <t xml:space="preserve"> (bez odsetek i prowizji od kredytów i pożyczek oraz wyemitowanych papierów wartościowych ), w tym:</t>
    </r>
  </si>
  <si>
    <r>
      <t>na wynagrodzenia i składki od nich naliczane</t>
    </r>
    <r>
      <rPr>
        <u val="single"/>
        <vertAlign val="superscript"/>
        <sz val="10"/>
        <color indexed="12"/>
        <rFont val="Times New Roman"/>
        <family val="1"/>
      </rPr>
      <t>[3]</t>
    </r>
  </si>
  <si>
    <r>
      <t>związane z funkcjonowaniem organów JST</t>
    </r>
    <r>
      <rPr>
        <u val="single"/>
        <vertAlign val="superscript"/>
        <sz val="10"/>
        <color indexed="12"/>
        <rFont val="Times New Roman"/>
        <family val="1"/>
      </rPr>
      <t>[4]</t>
    </r>
  </si>
  <si>
    <r>
      <t>wydatki bieżące objęte limitem art. 226 ust. 4 ufp</t>
    </r>
    <r>
      <rPr>
        <u val="single"/>
        <vertAlign val="superscript"/>
        <sz val="10"/>
        <color indexed="12"/>
        <rFont val="Times New Roman"/>
        <family val="1"/>
      </rPr>
      <t>[5]</t>
    </r>
  </si>
  <si>
    <r>
      <t>Inne przychody niezwiązane z zaciągnięciem długu</t>
    </r>
    <r>
      <rPr>
        <u val="single"/>
        <vertAlign val="superscript"/>
        <sz val="10"/>
        <color indexed="12"/>
        <rFont val="Times New Roman"/>
        <family val="1"/>
      </rPr>
      <t>[6]</t>
    </r>
  </si>
  <si>
    <r>
      <t>Wydatki majątkowe</t>
    </r>
    <r>
      <rPr>
        <u val="single"/>
        <vertAlign val="superscript"/>
        <sz val="10"/>
        <color indexed="12"/>
        <rFont val="Times New Roman"/>
        <family val="1"/>
      </rPr>
      <t>[7]</t>
    </r>
    <r>
      <rPr>
        <u val="single"/>
        <sz val="10"/>
        <color indexed="12"/>
        <rFont val="Times New Roman"/>
        <family val="1"/>
      </rPr>
      <t>,  w tym:</t>
    </r>
  </si>
  <si>
    <r>
      <t>Przychody (kredyty, pożyczki, emisje obligacji)</t>
    </r>
    <r>
      <rPr>
        <u val="single"/>
        <vertAlign val="superscript"/>
        <sz val="10"/>
        <color indexed="12"/>
        <rFont val="Times New Roman"/>
        <family val="1"/>
      </rPr>
      <t>[8]</t>
    </r>
  </si>
  <si>
    <r>
      <t>Wynik finansowy budżetu (9-10+11)</t>
    </r>
    <r>
      <rPr>
        <u val="single"/>
        <vertAlign val="superscript"/>
        <sz val="10"/>
        <color indexed="12"/>
        <rFont val="Times New Roman"/>
        <family val="1"/>
      </rPr>
      <t>[9]</t>
    </r>
  </si>
  <si>
    <r>
      <t>Kwota długu</t>
    </r>
    <r>
      <rPr>
        <u val="single"/>
        <vertAlign val="superscript"/>
        <sz val="10"/>
        <color indexed="12"/>
        <rFont val="Times New Roman"/>
        <family val="1"/>
      </rPr>
      <t>[10]</t>
    </r>
    <r>
      <rPr>
        <u val="single"/>
        <sz val="10"/>
        <color indexed="12"/>
        <rFont val="Times New Roman"/>
        <family val="1"/>
      </rPr>
      <t>, w tym:</t>
    </r>
  </si>
  <si>
    <r>
      <t>łączna kwota wyłączeń z art. 243 ust. 3 pkt 1 ufp oraz z art. 170 ust. 3 sufp</t>
    </r>
    <r>
      <rPr>
        <u val="single"/>
        <vertAlign val="superscript"/>
        <sz val="10"/>
        <color indexed="12"/>
        <rFont val="Times New Roman"/>
        <family val="1"/>
      </rPr>
      <t>[11]</t>
    </r>
  </si>
  <si>
    <r>
      <t>Kwota zobowiązań związku współtworzonego przez jst przypadających do spłaty w danym roku budżetowym podlegające doliczeniu zgodnie z art. 244 ufp</t>
    </r>
    <r>
      <rPr>
        <u val="single"/>
        <vertAlign val="superscript"/>
        <sz val="10"/>
        <color indexed="12"/>
        <rFont val="Times New Roman"/>
        <family val="1"/>
      </rPr>
      <t>[12]</t>
    </r>
  </si>
  <si>
    <r>
      <t>Planowana łączna kwota spłaty zobowiązań</t>
    </r>
    <r>
      <rPr>
        <u val="single"/>
        <vertAlign val="superscript"/>
        <sz val="10"/>
        <color indexed="12"/>
        <rFont val="Times New Roman"/>
        <family val="1"/>
      </rPr>
      <t>[13]</t>
    </r>
  </si>
  <si>
    <r>
      <t>Maksymalny dopuszczalny wskaźnik spłaty  z art. 243 ufp</t>
    </r>
    <r>
      <rPr>
        <u val="single"/>
        <vertAlign val="superscript"/>
        <sz val="10"/>
        <color indexed="12"/>
        <rFont val="Times New Roman"/>
        <family val="1"/>
      </rPr>
      <t>[14]</t>
    </r>
  </si>
  <si>
    <r>
      <t xml:space="preserve">Spełnienie wskaźnika spłaty z art. 243 ufp po uwzględnieniu art. 244 ufp </t>
    </r>
    <r>
      <rPr>
        <u val="single"/>
        <vertAlign val="superscript"/>
        <sz val="10"/>
        <color indexed="12"/>
        <rFont val="Times New Roman"/>
        <family val="1"/>
      </rPr>
      <t>[15]</t>
    </r>
  </si>
  <si>
    <r>
      <t>Spłata zadłużenia/dochody ogółem (7-13a +2c –2d):1)  -max 15%  z art. 169 sufp</t>
    </r>
    <r>
      <rPr>
        <u val="single"/>
        <vertAlign val="superscript"/>
        <sz val="10"/>
        <color indexed="12"/>
        <rFont val="Times New Roman"/>
        <family val="1"/>
      </rPr>
      <t>[16]</t>
    </r>
  </si>
  <si>
    <r>
      <t>Zadłużenie/dochody ogółem (13 –13a):1) - max 60% z art. 170 sufp</t>
    </r>
    <r>
      <rPr>
        <u val="single"/>
        <vertAlign val="superscript"/>
        <sz val="10"/>
        <color indexed="12"/>
        <rFont val="Times New Roman"/>
        <family val="1"/>
      </rPr>
      <t>[17]</t>
    </r>
  </si>
  <si>
    <t>f</t>
  </si>
  <si>
    <t>nadwyżka bieżąca</t>
  </si>
  <si>
    <t xml:space="preserve">Rok 2015 </t>
  </si>
  <si>
    <t>Rok 2016</t>
  </si>
  <si>
    <t>Rok 2017</t>
  </si>
  <si>
    <t>Rok 2018</t>
  </si>
  <si>
    <t>Rok  2019</t>
  </si>
  <si>
    <t>Rok  2020</t>
  </si>
  <si>
    <t>Rok  2021</t>
  </si>
  <si>
    <t>Rok  2022</t>
  </si>
  <si>
    <t>Zgodny z  art. 243 ufp</t>
  </si>
  <si>
    <t>Niezgodny z art. 243</t>
  </si>
  <si>
    <t>Niezgodny z  art. 243 ufp</t>
  </si>
  <si>
    <r>
      <t xml:space="preserve">                                                                          </t>
    </r>
    <r>
      <rPr>
        <b/>
        <sz val="10"/>
        <rFont val="Bookman Old Style"/>
        <family val="1"/>
      </rPr>
      <t xml:space="preserve">Szczegółowy kształt i zakres danych budżetowych WPF </t>
    </r>
  </si>
  <si>
    <t xml:space="preserve"> Załącznik Nr 1 do uchwały Nr XI.66.2011 </t>
  </si>
  <si>
    <t xml:space="preserve">Rady Gminy Grzegorzew z dnia 26 października  2011r.  </t>
  </si>
  <si>
    <t>Grzegorzew, dnia 26 października 2011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</si>
</sst>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</numFmts>
  <fonts count="13">
    <font>
      <sz val="10"/>
      <name val="Arial"/>
      <family val="0"/>
    </font>
    <font>
      <sz val="10"/>
      <name val="Times New Roman"/>
      <family val="1"/>
    </font>
    <font>
      <sz val="9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vertAlign val="superscript"/>
      <sz val="10"/>
      <color indexed="12"/>
      <name val="Times New Roman"/>
      <family val="1"/>
    </font>
    <font>
      <sz val="10"/>
      <name val="Bookman Old Style"/>
      <family val="1"/>
    </font>
    <font>
      <sz val="8"/>
      <name val="Arial"/>
      <family val="0"/>
    </font>
    <font>
      <b/>
      <sz val="12"/>
      <name val="Arial"/>
      <family val="2"/>
    </font>
    <font>
      <sz val="9"/>
      <color indexed="8"/>
      <name val="Bookman Old Style"/>
      <family val="1"/>
    </font>
    <font>
      <b/>
      <sz val="10"/>
      <name val="Bookman Old Style"/>
      <family val="1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/>
    </xf>
    <xf numFmtId="4" fontId="5" fillId="2" borderId="1" xfId="0" applyNumberFormat="1" applyFont="1" applyFill="1" applyBorder="1" applyAlignment="1">
      <alignment horizontal="right" wrapText="1"/>
    </xf>
    <xf numFmtId="4" fontId="1" fillId="2" borderId="1" xfId="0" applyNumberFormat="1" applyFont="1" applyFill="1" applyBorder="1" applyAlignment="1">
      <alignment horizontal="right" vertical="top" wrapText="1"/>
    </xf>
    <xf numFmtId="4" fontId="5" fillId="2" borderId="1" xfId="0" applyNumberFormat="1" applyFont="1" applyFill="1" applyBorder="1" applyAlignment="1">
      <alignment horizontal="right" vertical="top" wrapText="1"/>
    </xf>
    <xf numFmtId="4" fontId="1" fillId="2" borderId="1" xfId="0" applyNumberFormat="1" applyFont="1" applyFill="1" applyBorder="1" applyAlignment="1">
      <alignment horizontal="right" wrapText="1"/>
    </xf>
    <xf numFmtId="4" fontId="5" fillId="2" borderId="1" xfId="0" applyNumberFormat="1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4" fontId="1" fillId="2" borderId="4" xfId="0" applyNumberFormat="1" applyFont="1" applyFill="1" applyBorder="1" applyAlignment="1">
      <alignment horizontal="right" vertical="top" wrapText="1"/>
    </xf>
    <xf numFmtId="4" fontId="1" fillId="2" borderId="5" xfId="0" applyNumberFormat="1" applyFont="1" applyFill="1" applyBorder="1" applyAlignment="1">
      <alignment horizontal="right" vertical="top" wrapText="1"/>
    </xf>
    <xf numFmtId="4" fontId="1" fillId="2" borderId="6" xfId="0" applyNumberFormat="1" applyFont="1" applyFill="1" applyBorder="1" applyAlignment="1">
      <alignment horizontal="right" vertical="top" wrapText="1"/>
    </xf>
    <xf numFmtId="4" fontId="1" fillId="2" borderId="7" xfId="0" applyNumberFormat="1" applyFont="1" applyFill="1" applyBorder="1" applyAlignment="1">
      <alignment horizontal="right" vertical="top" wrapText="1"/>
    </xf>
    <xf numFmtId="4" fontId="1" fillId="2" borderId="8" xfId="0" applyNumberFormat="1" applyFont="1" applyFill="1" applyBorder="1" applyAlignment="1">
      <alignment horizontal="right" vertical="top" wrapText="1"/>
    </xf>
    <xf numFmtId="4" fontId="5" fillId="2" borderId="4" xfId="0" applyNumberFormat="1" applyFont="1" applyFill="1" applyBorder="1" applyAlignment="1">
      <alignment horizontal="right" wrapText="1"/>
    </xf>
    <xf numFmtId="4" fontId="1" fillId="0" borderId="9" xfId="0" applyNumberFormat="1" applyFont="1" applyBorder="1" applyAlignment="1">
      <alignment horizontal="right" vertical="top" wrapText="1"/>
    </xf>
    <xf numFmtId="4" fontId="5" fillId="0" borderId="9" xfId="0" applyNumberFormat="1" applyFont="1" applyBorder="1" applyAlignment="1">
      <alignment horizontal="right" wrapText="1"/>
    </xf>
    <xf numFmtId="4" fontId="5" fillId="0" borderId="9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wrapText="1"/>
    </xf>
    <xf numFmtId="4" fontId="1" fillId="2" borderId="7" xfId="0" applyNumberFormat="1" applyFont="1" applyFill="1" applyBorder="1" applyAlignment="1">
      <alignment horizontal="right" wrapText="1"/>
    </xf>
    <xf numFmtId="4" fontId="1" fillId="2" borderId="8" xfId="0" applyNumberFormat="1" applyFont="1" applyFill="1" applyBorder="1" applyAlignment="1">
      <alignment horizontal="right" wrapText="1"/>
    </xf>
    <xf numFmtId="4" fontId="1" fillId="2" borderId="4" xfId="0" applyNumberFormat="1" applyFont="1" applyFill="1" applyBorder="1" applyAlignment="1">
      <alignment horizontal="right" wrapText="1"/>
    </xf>
    <xf numFmtId="4" fontId="1" fillId="2" borderId="5" xfId="0" applyNumberFormat="1" applyFont="1" applyFill="1" applyBorder="1" applyAlignment="1">
      <alignment horizontal="right" wrapText="1"/>
    </xf>
    <xf numFmtId="4" fontId="5" fillId="2" borderId="5" xfId="0" applyNumberFormat="1" applyFont="1" applyFill="1" applyBorder="1" applyAlignment="1">
      <alignment horizontal="right" vertical="top" wrapText="1"/>
    </xf>
    <xf numFmtId="4" fontId="5" fillId="2" borderId="6" xfId="0" applyNumberFormat="1" applyFont="1" applyFill="1" applyBorder="1" applyAlignment="1">
      <alignment horizontal="right" wrapText="1"/>
    </xf>
    <xf numFmtId="4" fontId="5" fillId="2" borderId="9" xfId="0" applyNumberFormat="1" applyFont="1" applyFill="1" applyBorder="1" applyAlignment="1">
      <alignment horizontal="right" vertical="top" wrapText="1"/>
    </xf>
    <xf numFmtId="4" fontId="5" fillId="2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4" fontId="5" fillId="2" borderId="4" xfId="0" applyNumberFormat="1" applyFont="1" applyFill="1" applyBorder="1" applyAlignment="1">
      <alignment horizontal="center" vertical="top" wrapText="1"/>
    </xf>
    <xf numFmtId="4" fontId="5" fillId="2" borderId="5" xfId="0" applyNumberFormat="1" applyFont="1" applyFill="1" applyBorder="1" applyAlignment="1">
      <alignment horizontal="justify" vertical="top" wrapText="1"/>
    </xf>
    <xf numFmtId="4" fontId="5" fillId="2" borderId="5" xfId="0" applyNumberFormat="1" applyFont="1" applyFill="1" applyBorder="1" applyAlignment="1">
      <alignment horizontal="center" vertical="top" wrapText="1"/>
    </xf>
    <xf numFmtId="4" fontId="5" fillId="2" borderId="6" xfId="0" applyNumberFormat="1" applyFont="1" applyFill="1" applyBorder="1" applyAlignment="1">
      <alignment horizontal="center" vertical="top" wrapText="1"/>
    </xf>
    <xf numFmtId="4" fontId="5" fillId="2" borderId="9" xfId="0" applyNumberFormat="1" applyFont="1" applyFill="1" applyBorder="1" applyAlignment="1">
      <alignment horizontal="justify" vertical="top" wrapText="1"/>
    </xf>
    <xf numFmtId="4" fontId="5" fillId="2" borderId="9" xfId="0" applyNumberFormat="1" applyFont="1" applyFill="1" applyBorder="1" applyAlignment="1">
      <alignment horizontal="center" vertical="top" wrapText="1"/>
    </xf>
    <xf numFmtId="4" fontId="5" fillId="2" borderId="10" xfId="0" applyNumberFormat="1" applyFont="1" applyFill="1" applyBorder="1" applyAlignment="1">
      <alignment horizontal="center" vertical="top" wrapText="1"/>
    </xf>
    <xf numFmtId="4" fontId="1" fillId="2" borderId="6" xfId="0" applyNumberFormat="1" applyFont="1" applyFill="1" applyBorder="1" applyAlignment="1">
      <alignment horizontal="right" wrapText="1"/>
    </xf>
    <xf numFmtId="0" fontId="5" fillId="3" borderId="11" xfId="0" applyFont="1" applyFill="1" applyBorder="1" applyAlignment="1">
      <alignment horizontal="center" vertical="top" wrapText="1"/>
    </xf>
    <xf numFmtId="4" fontId="1" fillId="2" borderId="12" xfId="0" applyNumberFormat="1" applyFont="1" applyFill="1" applyBorder="1" applyAlignment="1">
      <alignment horizontal="right" vertical="top" wrapText="1"/>
    </xf>
    <xf numFmtId="4" fontId="1" fillId="2" borderId="13" xfId="0" applyNumberFormat="1" applyFont="1" applyFill="1" applyBorder="1" applyAlignment="1">
      <alignment horizontal="right" vertical="top" wrapText="1"/>
    </xf>
    <xf numFmtId="4" fontId="1" fillId="2" borderId="14" xfId="0" applyNumberFormat="1" applyFont="1" applyFill="1" applyBorder="1" applyAlignment="1">
      <alignment horizontal="right" vertical="top" wrapText="1"/>
    </xf>
    <xf numFmtId="4" fontId="5" fillId="2" borderId="12" xfId="0" applyNumberFormat="1" applyFont="1" applyFill="1" applyBorder="1" applyAlignment="1">
      <alignment horizontal="right" wrapText="1"/>
    </xf>
    <xf numFmtId="4" fontId="1" fillId="0" borderId="15" xfId="0" applyNumberFormat="1" applyFont="1" applyBorder="1" applyAlignment="1">
      <alignment horizontal="right" vertical="top" wrapText="1"/>
    </xf>
    <xf numFmtId="4" fontId="5" fillId="0" borderId="15" xfId="0" applyNumberFormat="1" applyFont="1" applyBorder="1" applyAlignment="1">
      <alignment horizontal="right" wrapText="1"/>
    </xf>
    <xf numFmtId="4" fontId="1" fillId="2" borderId="14" xfId="0" applyNumberFormat="1" applyFont="1" applyFill="1" applyBorder="1" applyAlignment="1">
      <alignment horizontal="right" wrapText="1"/>
    </xf>
    <xf numFmtId="4" fontId="1" fillId="2" borderId="12" xfId="0" applyNumberFormat="1" applyFont="1" applyFill="1" applyBorder="1" applyAlignment="1">
      <alignment horizontal="right" wrapText="1"/>
    </xf>
    <xf numFmtId="4" fontId="1" fillId="2" borderId="13" xfId="0" applyNumberFormat="1" applyFont="1" applyFill="1" applyBorder="1" applyAlignment="1">
      <alignment horizontal="right" wrapText="1"/>
    </xf>
    <xf numFmtId="4" fontId="5" fillId="2" borderId="15" xfId="0" applyNumberFormat="1" applyFont="1" applyFill="1" applyBorder="1" applyAlignment="1">
      <alignment horizontal="right" vertical="top" wrapText="1"/>
    </xf>
    <xf numFmtId="4" fontId="5" fillId="0" borderId="15" xfId="0" applyNumberFormat="1" applyFont="1" applyBorder="1" applyAlignment="1">
      <alignment horizontal="right" vertical="top" wrapText="1"/>
    </xf>
    <xf numFmtId="4" fontId="5" fillId="2" borderId="15" xfId="0" applyNumberFormat="1" applyFont="1" applyFill="1" applyBorder="1" applyAlignment="1">
      <alignment horizontal="justify" vertical="top" wrapText="1"/>
    </xf>
    <xf numFmtId="4" fontId="5" fillId="0" borderId="14" xfId="0" applyNumberFormat="1" applyFont="1" applyBorder="1" applyAlignment="1">
      <alignment horizontal="right" vertical="top" wrapText="1"/>
    </xf>
    <xf numFmtId="0" fontId="5" fillId="3" borderId="16" xfId="0" applyFont="1" applyFill="1" applyBorder="1" applyAlignment="1">
      <alignment horizontal="center" vertical="top" wrapText="1"/>
    </xf>
    <xf numFmtId="0" fontId="6" fillId="0" borderId="17" xfId="17" applyFont="1" applyBorder="1" applyAlignment="1">
      <alignment horizontal="justify" vertical="top" wrapText="1"/>
    </xf>
    <xf numFmtId="0" fontId="5" fillId="0" borderId="18" xfId="0" applyFont="1" applyBorder="1" applyAlignment="1">
      <alignment horizontal="justify" vertical="top" wrapText="1"/>
    </xf>
    <xf numFmtId="0" fontId="5" fillId="0" borderId="19" xfId="0" applyFont="1" applyBorder="1" applyAlignment="1">
      <alignment horizontal="justify" vertical="top" wrapText="1"/>
    </xf>
    <xf numFmtId="0" fontId="6" fillId="0" borderId="17" xfId="17" applyFont="1" applyBorder="1" applyAlignment="1">
      <alignment vertical="top" wrapText="1"/>
    </xf>
    <xf numFmtId="0" fontId="6" fillId="0" borderId="18" xfId="17" applyFont="1" applyBorder="1" applyAlignment="1">
      <alignment horizontal="justify" vertical="top" wrapText="1"/>
    </xf>
    <xf numFmtId="0" fontId="6" fillId="0" borderId="19" xfId="17" applyFont="1" applyBorder="1" applyAlignment="1">
      <alignment horizontal="justify" vertical="top" wrapText="1"/>
    </xf>
    <xf numFmtId="0" fontId="5" fillId="0" borderId="20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justify" vertical="top" wrapText="1"/>
    </xf>
    <xf numFmtId="0" fontId="1" fillId="0" borderId="19" xfId="0" applyFont="1" applyBorder="1" applyAlignment="1">
      <alignment vertical="top" wrapText="1"/>
    </xf>
    <xf numFmtId="0" fontId="6" fillId="0" borderId="20" xfId="17" applyFont="1" applyBorder="1" applyAlignment="1">
      <alignment horizontal="justify" vertical="top" wrapText="1"/>
    </xf>
    <xf numFmtId="0" fontId="2" fillId="0" borderId="21" xfId="0" applyFont="1" applyBorder="1" applyAlignment="1">
      <alignment horizontal="justify" vertical="top" wrapText="1"/>
    </xf>
    <xf numFmtId="0" fontId="2" fillId="0" borderId="22" xfId="0" applyFont="1" applyBorder="1" applyAlignment="1">
      <alignment horizontal="justify" vertical="top" wrapText="1"/>
    </xf>
    <xf numFmtId="0" fontId="2" fillId="0" borderId="23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24" xfId="0" applyFont="1" applyBorder="1" applyAlignment="1">
      <alignment horizontal="justify" vertical="top" wrapText="1"/>
    </xf>
    <xf numFmtId="0" fontId="2" fillId="0" borderId="25" xfId="0" applyFont="1" applyBorder="1" applyAlignment="1">
      <alignment horizontal="justify" vertical="top" wrapText="1"/>
    </xf>
    <xf numFmtId="0" fontId="2" fillId="0" borderId="26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4" fontId="1" fillId="0" borderId="10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left"/>
    </xf>
    <xf numFmtId="10" fontId="1" fillId="0" borderId="15" xfId="0" applyNumberFormat="1" applyFont="1" applyBorder="1" applyAlignment="1">
      <alignment horizontal="right" wrapText="1"/>
    </xf>
    <xf numFmtId="10" fontId="1" fillId="0" borderId="9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right" wrapText="1"/>
    </xf>
    <xf numFmtId="4" fontId="5" fillId="0" borderId="14" xfId="0" applyNumberFormat="1" applyFont="1" applyFill="1" applyBorder="1" applyAlignment="1">
      <alignment horizontal="right" wrapText="1"/>
    </xf>
    <xf numFmtId="4" fontId="5" fillId="0" borderId="8" xfId="0" applyNumberFormat="1" applyFont="1" applyFill="1" applyBorder="1" applyAlignment="1">
      <alignment horizontal="right" wrapText="1"/>
    </xf>
    <xf numFmtId="4" fontId="5" fillId="4" borderId="14" xfId="0" applyNumberFormat="1" applyFont="1" applyFill="1" applyBorder="1" applyAlignment="1">
      <alignment horizontal="right" wrapText="1"/>
    </xf>
    <xf numFmtId="4" fontId="5" fillId="4" borderId="7" xfId="0" applyNumberFormat="1" applyFont="1" applyFill="1" applyBorder="1" applyAlignment="1">
      <alignment horizontal="right" wrapText="1"/>
    </xf>
    <xf numFmtId="4" fontId="5" fillId="4" borderId="7" xfId="0" applyNumberFormat="1" applyFont="1" applyFill="1" applyBorder="1" applyAlignment="1">
      <alignment horizontal="right" vertical="top" wrapText="1"/>
    </xf>
    <xf numFmtId="4" fontId="5" fillId="4" borderId="8" xfId="0" applyNumberFormat="1" applyFont="1" applyFill="1" applyBorder="1" applyAlignment="1">
      <alignment horizontal="right" wrapText="1"/>
    </xf>
    <xf numFmtId="4" fontId="5" fillId="4" borderId="13" xfId="0" applyNumberFormat="1" applyFont="1" applyFill="1" applyBorder="1" applyAlignment="1">
      <alignment horizontal="right" wrapText="1"/>
    </xf>
    <xf numFmtId="4" fontId="5" fillId="4" borderId="5" xfId="0" applyNumberFormat="1" applyFont="1" applyFill="1" applyBorder="1" applyAlignment="1">
      <alignment horizontal="right" wrapText="1"/>
    </xf>
    <xf numFmtId="4" fontId="5" fillId="4" borderId="5" xfId="0" applyNumberFormat="1" applyFont="1" applyFill="1" applyBorder="1" applyAlignment="1">
      <alignment horizontal="right" vertical="top" wrapText="1"/>
    </xf>
    <xf numFmtId="4" fontId="5" fillId="4" borderId="6" xfId="0" applyNumberFormat="1" applyFont="1" applyFill="1" applyBorder="1" applyAlignment="1">
      <alignment horizontal="right" wrapText="1"/>
    </xf>
    <xf numFmtId="4" fontId="5" fillId="4" borderId="15" xfId="0" applyNumberFormat="1" applyFont="1" applyFill="1" applyBorder="1" applyAlignment="1">
      <alignment horizontal="right" wrapText="1"/>
    </xf>
    <xf numFmtId="4" fontId="5" fillId="4" borderId="9" xfId="0" applyNumberFormat="1" applyFont="1" applyFill="1" applyBorder="1" applyAlignment="1">
      <alignment horizontal="right" wrapText="1"/>
    </xf>
    <xf numFmtId="4" fontId="5" fillId="4" borderId="9" xfId="0" applyNumberFormat="1" applyFont="1" applyFill="1" applyBorder="1" applyAlignment="1">
      <alignment horizontal="right" vertical="top" wrapText="1"/>
    </xf>
    <xf numFmtId="4" fontId="5" fillId="4" borderId="10" xfId="0" applyNumberFormat="1" applyFont="1" applyFill="1" applyBorder="1" applyAlignment="1">
      <alignment horizontal="right" wrapText="1"/>
    </xf>
    <xf numFmtId="4" fontId="1" fillId="0" borderId="14" xfId="0" applyNumberFormat="1" applyFont="1" applyFill="1" applyBorder="1" applyAlignment="1">
      <alignment horizontal="right" wrapText="1"/>
    </xf>
    <xf numFmtId="4" fontId="5" fillId="2" borderId="15" xfId="0" applyNumberFormat="1" applyFont="1" applyFill="1" applyBorder="1" applyAlignment="1">
      <alignment vertical="top" wrapText="1"/>
    </xf>
    <xf numFmtId="4" fontId="5" fillId="2" borderId="9" xfId="0" applyNumberFormat="1" applyFont="1" applyFill="1" applyBorder="1" applyAlignment="1">
      <alignment vertical="top" wrapText="1"/>
    </xf>
    <xf numFmtId="4" fontId="5" fillId="2" borderId="10" xfId="0" applyNumberFormat="1" applyFont="1" applyFill="1" applyBorder="1" applyAlignment="1">
      <alignment vertical="top" wrapText="1"/>
    </xf>
    <xf numFmtId="4" fontId="5" fillId="4" borderId="12" xfId="0" applyNumberFormat="1" applyFont="1" applyFill="1" applyBorder="1" applyAlignment="1">
      <alignment horizontal="right" vertical="top" wrapText="1"/>
    </xf>
    <xf numFmtId="4" fontId="5" fillId="4" borderId="1" xfId="0" applyNumberFormat="1" applyFont="1" applyFill="1" applyBorder="1" applyAlignment="1">
      <alignment horizontal="right" vertical="top" wrapText="1"/>
    </xf>
    <xf numFmtId="4" fontId="5" fillId="4" borderId="4" xfId="0" applyNumberFormat="1" applyFont="1" applyFill="1" applyBorder="1" applyAlignment="1">
      <alignment horizontal="right" vertical="top" wrapText="1"/>
    </xf>
    <xf numFmtId="4" fontId="5" fillId="4" borderId="12" xfId="0" applyNumberFormat="1" applyFont="1" applyFill="1" applyBorder="1" applyAlignment="1">
      <alignment horizontal="right" wrapText="1"/>
    </xf>
    <xf numFmtId="4" fontId="5" fillId="4" borderId="1" xfId="0" applyNumberFormat="1" applyFont="1" applyFill="1" applyBorder="1" applyAlignment="1">
      <alignment horizontal="right" wrapText="1"/>
    </xf>
    <xf numFmtId="4" fontId="5" fillId="4" borderId="4" xfId="0" applyNumberFormat="1" applyFont="1" applyFill="1" applyBorder="1" applyAlignment="1">
      <alignment horizontal="right" wrapText="1"/>
    </xf>
    <xf numFmtId="4" fontId="5" fillId="4" borderId="27" xfId="0" applyNumberFormat="1" applyFont="1" applyFill="1" applyBorder="1" applyAlignment="1">
      <alignment horizontal="right" wrapText="1"/>
    </xf>
    <xf numFmtId="4" fontId="5" fillId="2" borderId="13" xfId="0" applyNumberFormat="1" applyFont="1" applyFill="1" applyBorder="1" applyAlignment="1">
      <alignment horizontal="right" vertical="top" wrapText="1"/>
    </xf>
    <xf numFmtId="4" fontId="5" fillId="0" borderId="15" xfId="0" applyNumberFormat="1" applyFont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17" applyFont="1" applyAlignment="1">
      <alignment wrapText="1"/>
    </xf>
    <xf numFmtId="0" fontId="6" fillId="0" borderId="0" xfId="17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ref17" TargetMode="External" /><Relationship Id="rId2" Type="http://schemas.openxmlformats.org/officeDocument/2006/relationships/hyperlink" Target="_ednref16" TargetMode="External" /><Relationship Id="rId3" Type="http://schemas.openxmlformats.org/officeDocument/2006/relationships/hyperlink" Target="_ednref15" TargetMode="External" /><Relationship Id="rId4" Type="http://schemas.openxmlformats.org/officeDocument/2006/relationships/hyperlink" Target="_ednref14" TargetMode="External" /><Relationship Id="rId5" Type="http://schemas.openxmlformats.org/officeDocument/2006/relationships/hyperlink" Target="_ednref13" TargetMode="External" /><Relationship Id="rId6" Type="http://schemas.openxmlformats.org/officeDocument/2006/relationships/hyperlink" Target="_ednref12" TargetMode="External" /><Relationship Id="rId7" Type="http://schemas.openxmlformats.org/officeDocument/2006/relationships/hyperlink" Target="_ednref11" TargetMode="External" /><Relationship Id="rId8" Type="http://schemas.openxmlformats.org/officeDocument/2006/relationships/hyperlink" Target="_ednref10" TargetMode="External" /><Relationship Id="rId9" Type="http://schemas.openxmlformats.org/officeDocument/2006/relationships/hyperlink" Target="_ednref9" TargetMode="External" /><Relationship Id="rId10" Type="http://schemas.openxmlformats.org/officeDocument/2006/relationships/hyperlink" Target="_ednref8" TargetMode="External" /><Relationship Id="rId11" Type="http://schemas.openxmlformats.org/officeDocument/2006/relationships/hyperlink" Target="_ednref7" TargetMode="External" /><Relationship Id="rId12" Type="http://schemas.openxmlformats.org/officeDocument/2006/relationships/hyperlink" Target="_ednref6" TargetMode="External" /><Relationship Id="rId13" Type="http://schemas.openxmlformats.org/officeDocument/2006/relationships/hyperlink" Target="_ednref5" TargetMode="External" /><Relationship Id="rId14" Type="http://schemas.openxmlformats.org/officeDocument/2006/relationships/hyperlink" Target="_ednref4" TargetMode="External" /><Relationship Id="rId15" Type="http://schemas.openxmlformats.org/officeDocument/2006/relationships/hyperlink" Target="_ednref3" TargetMode="External" /><Relationship Id="rId16" Type="http://schemas.openxmlformats.org/officeDocument/2006/relationships/hyperlink" Target="_ednref2" TargetMode="External" /><Relationship Id="rId17" Type="http://schemas.openxmlformats.org/officeDocument/2006/relationships/hyperlink" Target="_ednref1" TargetMode="External" /><Relationship Id="rId18" Type="http://schemas.openxmlformats.org/officeDocument/2006/relationships/hyperlink" Target="_edn6" TargetMode="External" /><Relationship Id="rId19" Type="http://schemas.openxmlformats.org/officeDocument/2006/relationships/hyperlink" Target="_edn7" TargetMode="External" /><Relationship Id="rId20" Type="http://schemas.openxmlformats.org/officeDocument/2006/relationships/hyperlink" Target="_edn8" TargetMode="External" /><Relationship Id="rId21" Type="http://schemas.openxmlformats.org/officeDocument/2006/relationships/hyperlink" Target="_edn9" TargetMode="External" /><Relationship Id="rId22" Type="http://schemas.openxmlformats.org/officeDocument/2006/relationships/hyperlink" Target="_edn10" TargetMode="External" /><Relationship Id="rId23" Type="http://schemas.openxmlformats.org/officeDocument/2006/relationships/hyperlink" Target="_edn11" TargetMode="External" /><Relationship Id="rId24" Type="http://schemas.openxmlformats.org/officeDocument/2006/relationships/hyperlink" Target="_edn12" TargetMode="External" /><Relationship Id="rId25" Type="http://schemas.openxmlformats.org/officeDocument/2006/relationships/hyperlink" Target="_edn13" TargetMode="External" /><Relationship Id="rId26" Type="http://schemas.openxmlformats.org/officeDocument/2006/relationships/hyperlink" Target="_edn14" TargetMode="External" /><Relationship Id="rId27" Type="http://schemas.openxmlformats.org/officeDocument/2006/relationships/hyperlink" Target="_edn15" TargetMode="External" /><Relationship Id="rId28" Type="http://schemas.openxmlformats.org/officeDocument/2006/relationships/hyperlink" Target="_edn16" TargetMode="External" /><Relationship Id="rId29" Type="http://schemas.openxmlformats.org/officeDocument/2006/relationships/hyperlink" Target="_edn17" TargetMode="External" /><Relationship Id="rId30" Type="http://schemas.openxmlformats.org/officeDocument/2006/relationships/hyperlink" Target="_edn4" TargetMode="External" /><Relationship Id="rId31" Type="http://schemas.openxmlformats.org/officeDocument/2006/relationships/hyperlink" Target="_edn5" TargetMode="External" /><Relationship Id="rId32" Type="http://schemas.openxmlformats.org/officeDocument/2006/relationships/hyperlink" Target="_edn3" TargetMode="External" /><Relationship Id="rId33" Type="http://schemas.openxmlformats.org/officeDocument/2006/relationships/hyperlink" Target="_edn2" TargetMode="External" /><Relationship Id="rId34" Type="http://schemas.openxmlformats.org/officeDocument/2006/relationships/hyperlink" Target="_edn1" TargetMode="External" /><Relationship Id="rId3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7.00390625" style="0" customWidth="1"/>
    <col min="2" max="2" width="61.28125" style="0" customWidth="1"/>
    <col min="3" max="3" width="14.140625" style="0" customWidth="1"/>
    <col min="4" max="4" width="13.421875" style="0" customWidth="1"/>
    <col min="5" max="5" width="13.7109375" style="0" customWidth="1"/>
    <col min="6" max="6" width="16.421875" style="0" customWidth="1"/>
    <col min="7" max="7" width="15.7109375" style="0" customWidth="1"/>
    <col min="8" max="8" width="13.7109375" style="0" customWidth="1"/>
    <col min="9" max="9" width="14.57421875" style="0" customWidth="1"/>
    <col min="10" max="10" width="13.140625" style="0" customWidth="1"/>
    <col min="11" max="11" width="13.7109375" style="0" customWidth="1"/>
    <col min="12" max="12" width="14.57421875" style="0" customWidth="1"/>
    <col min="13" max="13" width="12.00390625" style="0" customWidth="1"/>
    <col min="14" max="14" width="12.8515625" style="0" customWidth="1"/>
  </cols>
  <sheetData>
    <row r="1" spans="5:6" ht="13.5">
      <c r="E1" s="110" t="s">
        <v>91</v>
      </c>
      <c r="F1" s="111"/>
    </row>
    <row r="2" spans="5:6" ht="13.5">
      <c r="E2" s="110" t="s">
        <v>92</v>
      </c>
      <c r="F2" s="111"/>
    </row>
    <row r="3" spans="1:7" ht="16.5">
      <c r="A3" s="78" t="s">
        <v>90</v>
      </c>
      <c r="B3" s="78"/>
      <c r="C3" s="109"/>
      <c r="D3" s="109"/>
      <c r="E3" s="109"/>
      <c r="F3" s="109"/>
      <c r="G3" s="109"/>
    </row>
    <row r="5" spans="1:14" ht="12.75">
      <c r="A5" s="52" t="s">
        <v>0</v>
      </c>
      <c r="B5" s="52" t="s">
        <v>1</v>
      </c>
      <c r="C5" s="38" t="s">
        <v>2</v>
      </c>
      <c r="D5" s="8" t="s">
        <v>3</v>
      </c>
      <c r="E5" s="9" t="s">
        <v>28</v>
      </c>
      <c r="F5" s="8" t="s">
        <v>4</v>
      </c>
      <c r="G5" s="10" t="s">
        <v>79</v>
      </c>
      <c r="H5" s="8" t="s">
        <v>80</v>
      </c>
      <c r="I5" s="10" t="s">
        <v>81</v>
      </c>
      <c r="J5" s="8" t="s">
        <v>82</v>
      </c>
      <c r="K5" s="10" t="s">
        <v>83</v>
      </c>
      <c r="L5" s="10" t="s">
        <v>84</v>
      </c>
      <c r="M5" s="10" t="s">
        <v>85</v>
      </c>
      <c r="N5" s="10" t="s">
        <v>86</v>
      </c>
    </row>
    <row r="6" spans="1:14" ht="15.75">
      <c r="A6" s="71">
        <v>1</v>
      </c>
      <c r="B6" s="53" t="s">
        <v>60</v>
      </c>
      <c r="C6" s="82">
        <f aca="true" t="shared" si="0" ref="C6:L6">+C7+C8</f>
        <v>14228990.01</v>
      </c>
      <c r="D6" s="83">
        <f t="shared" si="0"/>
        <v>13695244</v>
      </c>
      <c r="E6" s="83">
        <f t="shared" si="0"/>
        <v>16102710</v>
      </c>
      <c r="F6" s="83">
        <f t="shared" si="0"/>
        <v>14247668</v>
      </c>
      <c r="G6" s="83">
        <f t="shared" si="0"/>
        <v>14675098</v>
      </c>
      <c r="H6" s="83">
        <f t="shared" si="0"/>
        <v>15041975</v>
      </c>
      <c r="I6" s="83">
        <f t="shared" si="0"/>
        <v>15418025</v>
      </c>
      <c r="J6" s="83">
        <f t="shared" si="0"/>
        <v>15803475</v>
      </c>
      <c r="K6" s="83">
        <f t="shared" si="0"/>
        <v>16198562</v>
      </c>
      <c r="L6" s="83">
        <f t="shared" si="0"/>
        <v>16603526</v>
      </c>
      <c r="M6" s="83">
        <f>+M7+M8</f>
        <v>17018614</v>
      </c>
      <c r="N6" s="83">
        <f>+N7+N8</f>
        <v>17444080</v>
      </c>
    </row>
    <row r="7" spans="1:14" ht="12.75">
      <c r="A7" s="72" t="s">
        <v>5</v>
      </c>
      <c r="B7" s="54" t="s">
        <v>32</v>
      </c>
      <c r="C7" s="39">
        <v>13941345.01</v>
      </c>
      <c r="D7" s="4">
        <v>13695244</v>
      </c>
      <c r="E7" s="4">
        <v>14029540</v>
      </c>
      <c r="F7" s="4">
        <v>14247668</v>
      </c>
      <c r="G7" s="11">
        <v>14675098</v>
      </c>
      <c r="H7" s="4">
        <v>15041975</v>
      </c>
      <c r="I7" s="11">
        <v>15418025</v>
      </c>
      <c r="J7" s="11">
        <v>15803475</v>
      </c>
      <c r="K7" s="11">
        <v>16198562</v>
      </c>
      <c r="L7" s="11">
        <v>16603526</v>
      </c>
      <c r="M7" s="11">
        <v>17018614</v>
      </c>
      <c r="N7" s="11">
        <v>17444080</v>
      </c>
    </row>
    <row r="8" spans="1:14" ht="12.75">
      <c r="A8" s="72" t="s">
        <v>6</v>
      </c>
      <c r="B8" s="54" t="s">
        <v>33</v>
      </c>
      <c r="C8" s="39">
        <v>287645</v>
      </c>
      <c r="D8" s="4"/>
      <c r="E8" s="4">
        <v>2073170</v>
      </c>
      <c r="F8" s="4"/>
      <c r="G8" s="11"/>
      <c r="H8" s="4"/>
      <c r="I8" s="11"/>
      <c r="J8" s="4"/>
      <c r="K8" s="11"/>
      <c r="L8" s="11"/>
      <c r="M8" s="11"/>
      <c r="N8" s="11"/>
    </row>
    <row r="9" spans="1:14" ht="12.75">
      <c r="A9" s="73" t="s">
        <v>7</v>
      </c>
      <c r="B9" s="55" t="s">
        <v>34</v>
      </c>
      <c r="C9" s="40"/>
      <c r="D9" s="12"/>
      <c r="E9" s="12">
        <v>0</v>
      </c>
      <c r="F9" s="12"/>
      <c r="G9" s="13"/>
      <c r="H9" s="12"/>
      <c r="I9" s="13"/>
      <c r="J9" s="12"/>
      <c r="K9" s="13"/>
      <c r="L9" s="13"/>
      <c r="M9" s="13"/>
      <c r="N9" s="13"/>
    </row>
    <row r="10" spans="1:14" ht="28.5">
      <c r="A10" s="71">
        <v>2</v>
      </c>
      <c r="B10" s="56" t="s">
        <v>61</v>
      </c>
      <c r="C10" s="41">
        <v>13514245.01</v>
      </c>
      <c r="D10" s="14">
        <v>13022448</v>
      </c>
      <c r="E10" s="14">
        <v>12882929</v>
      </c>
      <c r="F10" s="14">
        <v>12695096</v>
      </c>
      <c r="G10" s="15">
        <v>12872423</v>
      </c>
      <c r="H10" s="14">
        <v>13213278</v>
      </c>
      <c r="I10" s="15">
        <v>13416828</v>
      </c>
      <c r="J10" s="14">
        <v>13649778</v>
      </c>
      <c r="K10" s="15">
        <v>13852365</v>
      </c>
      <c r="L10" s="15">
        <v>14088122.69</v>
      </c>
      <c r="M10" s="15">
        <v>14171605</v>
      </c>
      <c r="N10" s="15">
        <v>14412810.6</v>
      </c>
    </row>
    <row r="11" spans="1:14" ht="15.75">
      <c r="A11" s="72" t="s">
        <v>5</v>
      </c>
      <c r="B11" s="57" t="s">
        <v>62</v>
      </c>
      <c r="C11" s="42">
        <v>7161438.69</v>
      </c>
      <c r="D11" s="42">
        <v>7316326</v>
      </c>
      <c r="E11" s="42">
        <v>7215518</v>
      </c>
      <c r="F11" s="42">
        <v>7006540</v>
      </c>
      <c r="G11" s="16">
        <v>7006540</v>
      </c>
      <c r="H11" s="42">
        <v>7006540</v>
      </c>
      <c r="I11" s="16"/>
      <c r="J11" s="5"/>
      <c r="K11" s="16"/>
      <c r="L11" s="16"/>
      <c r="M11" s="16"/>
      <c r="N11" s="16"/>
    </row>
    <row r="12" spans="1:14" ht="15.75">
      <c r="A12" s="72" t="s">
        <v>6</v>
      </c>
      <c r="B12" s="57" t="s">
        <v>63</v>
      </c>
      <c r="C12" s="42">
        <v>1758707</v>
      </c>
      <c r="D12" s="3">
        <v>1788976</v>
      </c>
      <c r="E12" s="3">
        <v>1815810</v>
      </c>
      <c r="F12" s="5">
        <v>1843048</v>
      </c>
      <c r="G12" s="16">
        <v>1870693</v>
      </c>
      <c r="H12" s="5">
        <v>1898754</v>
      </c>
      <c r="I12" s="16">
        <v>1927235</v>
      </c>
      <c r="J12" s="5">
        <v>1956144</v>
      </c>
      <c r="K12" s="16">
        <v>1985486</v>
      </c>
      <c r="L12" s="16">
        <v>2045497</v>
      </c>
      <c r="M12" s="16">
        <v>2076179</v>
      </c>
      <c r="N12" s="16">
        <v>2107322</v>
      </c>
    </row>
    <row r="13" spans="1:14" ht="12.75">
      <c r="A13" s="72" t="s">
        <v>7</v>
      </c>
      <c r="B13" s="54" t="s">
        <v>8</v>
      </c>
      <c r="C13" s="42">
        <v>0</v>
      </c>
      <c r="D13" s="3"/>
      <c r="E13" s="3"/>
      <c r="F13" s="5"/>
      <c r="G13" s="16"/>
      <c r="H13" s="5"/>
      <c r="I13" s="16"/>
      <c r="J13" s="5"/>
      <c r="K13" s="16"/>
      <c r="L13" s="16"/>
      <c r="M13" s="16"/>
      <c r="N13" s="16"/>
    </row>
    <row r="14" spans="1:14" ht="25.5">
      <c r="A14" s="72" t="s">
        <v>9</v>
      </c>
      <c r="B14" s="54" t="s">
        <v>31</v>
      </c>
      <c r="C14" s="42"/>
      <c r="D14" s="3"/>
      <c r="E14" s="3"/>
      <c r="F14" s="5"/>
      <c r="G14" s="16"/>
      <c r="H14" s="5"/>
      <c r="I14" s="16"/>
      <c r="J14" s="5"/>
      <c r="K14" s="16"/>
      <c r="L14" s="16"/>
      <c r="M14" s="16"/>
      <c r="N14" s="16"/>
    </row>
    <row r="15" spans="1:14" ht="15.75">
      <c r="A15" s="73" t="s">
        <v>10</v>
      </c>
      <c r="B15" s="58" t="s">
        <v>64</v>
      </c>
      <c r="C15" s="42">
        <v>637948.01</v>
      </c>
      <c r="D15" s="3">
        <v>394894</v>
      </c>
      <c r="E15" s="3">
        <v>263678</v>
      </c>
      <c r="F15" s="5"/>
      <c r="G15" s="16"/>
      <c r="H15" s="5"/>
      <c r="I15" s="16"/>
      <c r="J15" s="5"/>
      <c r="K15" s="16"/>
      <c r="L15" s="16"/>
      <c r="M15" s="16"/>
      <c r="N15" s="16"/>
    </row>
    <row r="16" spans="1:14" ht="25.5">
      <c r="A16" s="74">
        <v>3</v>
      </c>
      <c r="B16" s="59" t="s">
        <v>29</v>
      </c>
      <c r="C16" s="43">
        <f aca="true" t="shared" si="1" ref="C16:L16">+C6-C10</f>
        <v>714745</v>
      </c>
      <c r="D16" s="17">
        <f t="shared" si="1"/>
        <v>672796</v>
      </c>
      <c r="E16" s="17">
        <f t="shared" si="1"/>
        <v>3219781</v>
      </c>
      <c r="F16" s="17">
        <f t="shared" si="1"/>
        <v>1552572</v>
      </c>
      <c r="G16" s="77">
        <f t="shared" si="1"/>
        <v>1802675</v>
      </c>
      <c r="H16" s="17">
        <f t="shared" si="1"/>
        <v>1828697</v>
      </c>
      <c r="I16" s="77">
        <f t="shared" si="1"/>
        <v>2001197</v>
      </c>
      <c r="J16" s="17">
        <f t="shared" si="1"/>
        <v>2153697</v>
      </c>
      <c r="K16" s="77">
        <f t="shared" si="1"/>
        <v>2346197</v>
      </c>
      <c r="L16" s="77">
        <f t="shared" si="1"/>
        <v>2515403.3100000005</v>
      </c>
      <c r="M16" s="77">
        <f>+M6-M10</f>
        <v>2847009</v>
      </c>
      <c r="N16" s="77">
        <f>+N6-N10</f>
        <v>3031269.4000000004</v>
      </c>
    </row>
    <row r="17" spans="1:14" ht="25.5">
      <c r="A17" s="71">
        <v>4</v>
      </c>
      <c r="B17" s="60" t="s">
        <v>35</v>
      </c>
      <c r="C17" s="84">
        <v>48664.95</v>
      </c>
      <c r="D17" s="85"/>
      <c r="E17" s="85"/>
      <c r="F17" s="86"/>
      <c r="G17" s="87"/>
      <c r="H17" s="86"/>
      <c r="I17" s="87"/>
      <c r="J17" s="86"/>
      <c r="K17" s="87"/>
      <c r="L17" s="87"/>
      <c r="M17" s="87"/>
      <c r="N17" s="87"/>
    </row>
    <row r="18" spans="1:14" ht="25.5">
      <c r="A18" s="73" t="s">
        <v>5</v>
      </c>
      <c r="B18" s="61" t="s">
        <v>36</v>
      </c>
      <c r="C18" s="88"/>
      <c r="D18" s="89"/>
      <c r="E18" s="89"/>
      <c r="F18" s="90"/>
      <c r="G18" s="91"/>
      <c r="H18" s="90"/>
      <c r="I18" s="91"/>
      <c r="J18" s="90"/>
      <c r="K18" s="91"/>
      <c r="L18" s="91"/>
      <c r="M18" s="91"/>
      <c r="N18" s="91"/>
    </row>
    <row r="19" spans="1:14" ht="15.75">
      <c r="A19" s="74">
        <v>5</v>
      </c>
      <c r="B19" s="62" t="s">
        <v>65</v>
      </c>
      <c r="C19" s="92"/>
      <c r="D19" s="93"/>
      <c r="E19" s="93"/>
      <c r="F19" s="94"/>
      <c r="G19" s="95"/>
      <c r="H19" s="94"/>
      <c r="I19" s="95"/>
      <c r="J19" s="94"/>
      <c r="K19" s="95"/>
      <c r="L19" s="95"/>
      <c r="M19" s="95"/>
      <c r="N19" s="95"/>
    </row>
    <row r="20" spans="1:14" ht="12.75">
      <c r="A20" s="74">
        <v>6</v>
      </c>
      <c r="B20" s="59" t="s">
        <v>11</v>
      </c>
      <c r="C20" s="44">
        <f aca="true" t="shared" si="2" ref="C20:N20">+C16+C17+C19</f>
        <v>763409.95</v>
      </c>
      <c r="D20" s="18">
        <f t="shared" si="2"/>
        <v>672796</v>
      </c>
      <c r="E20" s="18">
        <f t="shared" si="2"/>
        <v>3219781</v>
      </c>
      <c r="F20" s="18">
        <f t="shared" si="2"/>
        <v>1552572</v>
      </c>
      <c r="G20" s="20">
        <f t="shared" si="2"/>
        <v>1802675</v>
      </c>
      <c r="H20" s="18">
        <f t="shared" si="2"/>
        <v>1828697</v>
      </c>
      <c r="I20" s="20">
        <f t="shared" si="2"/>
        <v>2001197</v>
      </c>
      <c r="J20" s="18">
        <f t="shared" si="2"/>
        <v>2153697</v>
      </c>
      <c r="K20" s="20">
        <f t="shared" si="2"/>
        <v>2346197</v>
      </c>
      <c r="L20" s="20">
        <f t="shared" si="2"/>
        <v>2515403.3100000005</v>
      </c>
      <c r="M20" s="20">
        <f t="shared" si="2"/>
        <v>2847009</v>
      </c>
      <c r="N20" s="20">
        <f t="shared" si="2"/>
        <v>3031269.4000000004</v>
      </c>
    </row>
    <row r="21" spans="1:14" ht="12.75">
      <c r="A21" s="71">
        <v>7</v>
      </c>
      <c r="B21" s="60" t="s">
        <v>30</v>
      </c>
      <c r="C21" s="96">
        <f aca="true" t="shared" si="3" ref="C21:L21">+C22+C23</f>
        <v>1985116.26</v>
      </c>
      <c r="D21" s="96">
        <f t="shared" si="3"/>
        <v>1559079.4</v>
      </c>
      <c r="E21" s="96">
        <f t="shared" si="3"/>
        <v>3638122</v>
      </c>
      <c r="F21" s="96">
        <f t="shared" si="3"/>
        <v>1452572</v>
      </c>
      <c r="G21" s="96">
        <f t="shared" si="3"/>
        <v>1702675</v>
      </c>
      <c r="H21" s="96">
        <f t="shared" si="3"/>
        <v>728697</v>
      </c>
      <c r="I21" s="96">
        <f t="shared" si="3"/>
        <v>701197</v>
      </c>
      <c r="J21" s="96">
        <f t="shared" si="3"/>
        <v>703697</v>
      </c>
      <c r="K21" s="96">
        <f t="shared" si="3"/>
        <v>646197</v>
      </c>
      <c r="L21" s="96">
        <f t="shared" si="3"/>
        <v>615403.31</v>
      </c>
      <c r="M21" s="96">
        <f>+M22+M23</f>
        <v>447009</v>
      </c>
      <c r="N21" s="96">
        <f>+N22+N23</f>
        <v>381269.4</v>
      </c>
    </row>
    <row r="22" spans="1:14" ht="12.75">
      <c r="A22" s="72" t="s">
        <v>5</v>
      </c>
      <c r="B22" s="54" t="s">
        <v>37</v>
      </c>
      <c r="C22" s="46">
        <v>1684685.26</v>
      </c>
      <c r="D22" s="6">
        <v>1273181.4</v>
      </c>
      <c r="E22" s="6">
        <v>3173170</v>
      </c>
      <c r="F22" s="4">
        <v>1100000</v>
      </c>
      <c r="G22" s="23">
        <v>1380000</v>
      </c>
      <c r="H22" s="4">
        <v>550000</v>
      </c>
      <c r="I22" s="23">
        <v>550000</v>
      </c>
      <c r="J22" s="4">
        <v>550000</v>
      </c>
      <c r="K22" s="23">
        <v>550000</v>
      </c>
      <c r="L22" s="23">
        <v>546706.31</v>
      </c>
      <c r="M22" s="23">
        <v>408431</v>
      </c>
      <c r="N22" s="23">
        <v>363113.4</v>
      </c>
    </row>
    <row r="23" spans="1:14" ht="12.75">
      <c r="A23" s="73" t="s">
        <v>6</v>
      </c>
      <c r="B23" s="55" t="s">
        <v>38</v>
      </c>
      <c r="C23" s="47">
        <v>300431</v>
      </c>
      <c r="D23" s="24">
        <v>285898</v>
      </c>
      <c r="E23" s="24">
        <v>464952</v>
      </c>
      <c r="F23" s="25">
        <v>352572</v>
      </c>
      <c r="G23" s="26">
        <v>322675</v>
      </c>
      <c r="H23" s="25">
        <v>178697</v>
      </c>
      <c r="I23" s="26">
        <v>151197</v>
      </c>
      <c r="J23" s="25">
        <v>153697</v>
      </c>
      <c r="K23" s="26">
        <v>96197</v>
      </c>
      <c r="L23" s="26">
        <v>68697</v>
      </c>
      <c r="M23" s="26">
        <v>38578</v>
      </c>
      <c r="N23" s="26">
        <v>18156</v>
      </c>
    </row>
    <row r="24" spans="1:14" ht="12.75">
      <c r="A24" s="74">
        <v>8</v>
      </c>
      <c r="B24" s="59" t="s">
        <v>12</v>
      </c>
      <c r="C24" s="92"/>
      <c r="D24" s="93"/>
      <c r="E24" s="93"/>
      <c r="F24" s="94"/>
      <c r="G24" s="95"/>
      <c r="H24" s="94"/>
      <c r="I24" s="95"/>
      <c r="J24" s="94"/>
      <c r="K24" s="95"/>
      <c r="L24" s="95"/>
      <c r="M24" s="95"/>
      <c r="N24" s="95"/>
    </row>
    <row r="25" spans="1:14" ht="12.75">
      <c r="A25" s="74">
        <v>9</v>
      </c>
      <c r="B25" s="59" t="s">
        <v>13</v>
      </c>
      <c r="C25" s="44">
        <f aca="true" t="shared" si="4" ref="C25:N25">+C20-C21-C24</f>
        <v>-1221706.31</v>
      </c>
      <c r="D25" s="18">
        <f t="shared" si="4"/>
        <v>-886283.3999999999</v>
      </c>
      <c r="E25" s="18">
        <f t="shared" si="4"/>
        <v>-418341</v>
      </c>
      <c r="F25" s="18">
        <f t="shared" si="4"/>
        <v>100000</v>
      </c>
      <c r="G25" s="20">
        <f t="shared" si="4"/>
        <v>100000</v>
      </c>
      <c r="H25" s="18">
        <f t="shared" si="4"/>
        <v>1100000</v>
      </c>
      <c r="I25" s="20">
        <f t="shared" si="4"/>
        <v>1300000</v>
      </c>
      <c r="J25" s="18">
        <f t="shared" si="4"/>
        <v>1450000</v>
      </c>
      <c r="K25" s="20">
        <f t="shared" si="4"/>
        <v>1700000</v>
      </c>
      <c r="L25" s="20">
        <f t="shared" si="4"/>
        <v>1900000.0000000005</v>
      </c>
      <c r="M25" s="20">
        <f t="shared" si="4"/>
        <v>2400000</v>
      </c>
      <c r="N25" s="20">
        <f t="shared" si="4"/>
        <v>2650000.0000000005</v>
      </c>
    </row>
    <row r="26" spans="1:14" ht="15.75">
      <c r="A26" s="71">
        <v>10</v>
      </c>
      <c r="B26" s="53" t="s">
        <v>66</v>
      </c>
      <c r="C26" s="84">
        <v>375000</v>
      </c>
      <c r="D26" s="85">
        <v>3400000</v>
      </c>
      <c r="E26" s="85"/>
      <c r="F26" s="86">
        <v>100000</v>
      </c>
      <c r="G26" s="87">
        <v>100000</v>
      </c>
      <c r="H26" s="86">
        <v>1100000</v>
      </c>
      <c r="I26" s="87">
        <v>1300000</v>
      </c>
      <c r="J26" s="86">
        <v>1450000</v>
      </c>
      <c r="K26" s="87">
        <v>1700000</v>
      </c>
      <c r="L26" s="87">
        <v>1900000</v>
      </c>
      <c r="M26" s="87">
        <v>2400000</v>
      </c>
      <c r="N26" s="87">
        <v>2650000</v>
      </c>
    </row>
    <row r="27" spans="1:14" ht="12.75">
      <c r="A27" s="73" t="s">
        <v>5</v>
      </c>
      <c r="B27" s="55" t="s">
        <v>39</v>
      </c>
      <c r="C27" s="88">
        <v>133000</v>
      </c>
      <c r="D27" s="89">
        <v>3400000</v>
      </c>
      <c r="E27" s="89"/>
      <c r="F27" s="90"/>
      <c r="G27" s="91"/>
      <c r="H27" s="90"/>
      <c r="I27" s="91"/>
      <c r="J27" s="90"/>
      <c r="K27" s="91"/>
      <c r="L27" s="91"/>
      <c r="M27" s="91"/>
      <c r="N27" s="91"/>
    </row>
    <row r="28" spans="1:14" ht="15.75">
      <c r="A28" s="74">
        <v>11</v>
      </c>
      <c r="B28" s="62" t="s">
        <v>67</v>
      </c>
      <c r="C28" s="48">
        <v>1596706.31</v>
      </c>
      <c r="D28" s="27">
        <v>4286283.4</v>
      </c>
      <c r="E28" s="27">
        <v>418341</v>
      </c>
      <c r="F28" s="27"/>
      <c r="G28" s="28"/>
      <c r="H28" s="27"/>
      <c r="I28" s="28"/>
      <c r="J28" s="27"/>
      <c r="K28" s="28"/>
      <c r="L28" s="28"/>
      <c r="M28" s="28"/>
      <c r="N28" s="28"/>
    </row>
    <row r="29" spans="1:14" ht="15.75">
      <c r="A29" s="74">
        <v>12</v>
      </c>
      <c r="B29" s="62" t="s">
        <v>68</v>
      </c>
      <c r="C29" s="49">
        <f aca="true" t="shared" si="5" ref="C29:N29">+C25-C26+C28</f>
        <v>0</v>
      </c>
      <c r="D29" s="49">
        <f t="shared" si="5"/>
        <v>0</v>
      </c>
      <c r="E29" s="49">
        <f t="shared" si="5"/>
        <v>0</v>
      </c>
      <c r="F29" s="29">
        <f t="shared" si="5"/>
        <v>0</v>
      </c>
      <c r="G29" s="108">
        <f t="shared" si="5"/>
        <v>0</v>
      </c>
      <c r="H29" s="49">
        <f t="shared" si="5"/>
        <v>0</v>
      </c>
      <c r="I29" s="49">
        <f t="shared" si="5"/>
        <v>0</v>
      </c>
      <c r="J29" s="49">
        <f t="shared" si="5"/>
        <v>0</v>
      </c>
      <c r="K29" s="49">
        <f t="shared" si="5"/>
        <v>0</v>
      </c>
      <c r="L29" s="49">
        <f t="shared" si="5"/>
        <v>4.656612873077393E-10</v>
      </c>
      <c r="M29" s="49">
        <f t="shared" si="5"/>
        <v>0</v>
      </c>
      <c r="N29" s="49">
        <f t="shared" si="5"/>
        <v>4.656612873077393E-10</v>
      </c>
    </row>
    <row r="30" spans="1:14" ht="12.75">
      <c r="A30" s="52" t="s">
        <v>0</v>
      </c>
      <c r="B30" s="52" t="s">
        <v>1</v>
      </c>
      <c r="C30" s="38" t="s">
        <v>2</v>
      </c>
      <c r="D30" s="8" t="s">
        <v>3</v>
      </c>
      <c r="E30" s="9" t="s">
        <v>28</v>
      </c>
      <c r="F30" s="8" t="s">
        <v>4</v>
      </c>
      <c r="G30" s="10" t="s">
        <v>79</v>
      </c>
      <c r="H30" s="8" t="s">
        <v>80</v>
      </c>
      <c r="I30" s="10" t="s">
        <v>81</v>
      </c>
      <c r="J30" s="8" t="s">
        <v>82</v>
      </c>
      <c r="K30" s="10" t="s">
        <v>83</v>
      </c>
      <c r="L30" s="10" t="s">
        <v>84</v>
      </c>
      <c r="M30" s="10" t="s">
        <v>85</v>
      </c>
      <c r="N30" s="10" t="s">
        <v>86</v>
      </c>
    </row>
    <row r="31" spans="1:14" ht="15.75">
      <c r="A31" s="71">
        <v>13</v>
      </c>
      <c r="B31" s="53" t="s">
        <v>69</v>
      </c>
      <c r="C31" s="41">
        <v>5739887.71</v>
      </c>
      <c r="D31" s="14">
        <v>8752989.71</v>
      </c>
      <c r="E31" s="14">
        <v>5998160.71</v>
      </c>
      <c r="F31" s="14">
        <v>4898160.71</v>
      </c>
      <c r="G31" s="15">
        <v>3518160.71</v>
      </c>
      <c r="H31" s="14">
        <v>2968160.71</v>
      </c>
      <c r="I31" s="15">
        <v>2418160.71</v>
      </c>
      <c r="J31" s="14">
        <v>1868160.71</v>
      </c>
      <c r="K31" s="15">
        <v>1318160.71</v>
      </c>
      <c r="L31" s="15">
        <v>771454.4</v>
      </c>
      <c r="M31" s="15">
        <v>363113.4</v>
      </c>
      <c r="N31" s="15">
        <v>0</v>
      </c>
    </row>
    <row r="32" spans="1:14" ht="15.75">
      <c r="A32" s="72" t="s">
        <v>5</v>
      </c>
      <c r="B32" s="57" t="s">
        <v>70</v>
      </c>
      <c r="C32" s="107">
        <v>254913.46</v>
      </c>
      <c r="D32" s="5">
        <v>2073170</v>
      </c>
      <c r="E32" s="7">
        <v>2073170</v>
      </c>
      <c r="F32" s="7"/>
      <c r="G32" s="30"/>
      <c r="H32" s="7"/>
      <c r="I32" s="30"/>
      <c r="J32" s="7"/>
      <c r="K32" s="30"/>
      <c r="L32" s="30"/>
      <c r="M32" s="30"/>
      <c r="N32" s="30"/>
    </row>
    <row r="33" spans="1:14" ht="25.5">
      <c r="A33" s="73" t="s">
        <v>6</v>
      </c>
      <c r="B33" s="61" t="s">
        <v>40</v>
      </c>
      <c r="C33" s="107">
        <v>254913.46</v>
      </c>
      <c r="D33" s="31"/>
      <c r="E33" s="32">
        <v>2073170</v>
      </c>
      <c r="F33" s="32"/>
      <c r="G33" s="33"/>
      <c r="H33" s="32"/>
      <c r="I33" s="33"/>
      <c r="J33" s="32"/>
      <c r="K33" s="33"/>
      <c r="L33" s="33"/>
      <c r="M33" s="33"/>
      <c r="N33" s="33"/>
    </row>
    <row r="34" spans="1:14" ht="41.25">
      <c r="A34" s="74">
        <v>14</v>
      </c>
      <c r="B34" s="62" t="s">
        <v>71</v>
      </c>
      <c r="C34" s="50"/>
      <c r="D34" s="34"/>
      <c r="E34" s="35"/>
      <c r="F34" s="35"/>
      <c r="G34" s="36"/>
      <c r="H34" s="35"/>
      <c r="I34" s="36"/>
      <c r="J34" s="35"/>
      <c r="K34" s="36"/>
      <c r="L34" s="36"/>
      <c r="M34" s="36"/>
      <c r="N34" s="36"/>
    </row>
    <row r="35" spans="1:14" ht="15.75">
      <c r="A35" s="71" t="s">
        <v>14</v>
      </c>
      <c r="B35" s="53" t="s">
        <v>72</v>
      </c>
      <c r="C35" s="45">
        <v>0.1493</v>
      </c>
      <c r="D35" s="21">
        <v>0.1172</v>
      </c>
      <c r="E35" s="21">
        <v>0.2297</v>
      </c>
      <c r="F35" s="14">
        <v>0.102</v>
      </c>
      <c r="G35" s="22">
        <v>0.116</v>
      </c>
      <c r="H35" s="14">
        <v>0.0484</v>
      </c>
      <c r="I35" s="22">
        <v>0.0444</v>
      </c>
      <c r="J35" s="14">
        <v>0.0445</v>
      </c>
      <c r="K35" s="22">
        <v>0.0399</v>
      </c>
      <c r="L35" s="22">
        <v>0.0404</v>
      </c>
      <c r="M35" s="22">
        <v>0.0263</v>
      </c>
      <c r="N35" s="22">
        <v>0.0219</v>
      </c>
    </row>
    <row r="36" spans="1:14" ht="15.75">
      <c r="A36" s="73" t="s">
        <v>5</v>
      </c>
      <c r="B36" s="58" t="s">
        <v>73</v>
      </c>
      <c r="C36" s="47">
        <v>0.0729</v>
      </c>
      <c r="D36" s="24">
        <v>0.0449</v>
      </c>
      <c r="E36" s="24">
        <v>0.0369</v>
      </c>
      <c r="F36" s="12">
        <v>0.0254</v>
      </c>
      <c r="G36" s="37">
        <v>0.0522</v>
      </c>
      <c r="H36" s="12">
        <v>0.0765</v>
      </c>
      <c r="I36" s="37">
        <v>0.0996</v>
      </c>
      <c r="J36" s="12">
        <v>0.112</v>
      </c>
      <c r="K36" s="37">
        <v>0.1211</v>
      </c>
      <c r="L36" s="37">
        <v>0.1302</v>
      </c>
      <c r="M36" s="37">
        <v>0.1391</v>
      </c>
      <c r="N36" s="37">
        <v>0.1511</v>
      </c>
    </row>
    <row r="37" spans="1:14" ht="25.5">
      <c r="A37" s="74">
        <v>16</v>
      </c>
      <c r="B37" s="62" t="s">
        <v>74</v>
      </c>
      <c r="C37" s="97" t="s">
        <v>89</v>
      </c>
      <c r="D37" s="97" t="s">
        <v>89</v>
      </c>
      <c r="E37" s="97" t="s">
        <v>89</v>
      </c>
      <c r="F37" s="97" t="s">
        <v>89</v>
      </c>
      <c r="G37" s="99" t="s">
        <v>88</v>
      </c>
      <c r="H37" s="98" t="s">
        <v>87</v>
      </c>
      <c r="I37" s="99" t="s">
        <v>87</v>
      </c>
      <c r="J37" s="98" t="s">
        <v>87</v>
      </c>
      <c r="K37" s="99" t="s">
        <v>87</v>
      </c>
      <c r="L37" s="99" t="s">
        <v>87</v>
      </c>
      <c r="M37" s="99" t="s">
        <v>87</v>
      </c>
      <c r="N37" s="99" t="s">
        <v>87</v>
      </c>
    </row>
    <row r="38" spans="1:14" ht="28.5">
      <c r="A38" s="74">
        <v>17</v>
      </c>
      <c r="B38" s="62" t="s">
        <v>75</v>
      </c>
      <c r="C38" s="79">
        <f>+(C21-C33+C13-C14)/C6</f>
        <v>0.12159702120698868</v>
      </c>
      <c r="D38" s="80">
        <f>(D21-D33+D13-D14)/D6</f>
        <v>0.11384093631336542</v>
      </c>
      <c r="E38" s="80">
        <f aca="true" t="shared" si="6" ref="E38:N38">+(E21-E33+E13-E14)/E6</f>
        <v>0.09718562900282002</v>
      </c>
      <c r="F38" s="80">
        <f t="shared" si="6"/>
        <v>0.1019515614765869</v>
      </c>
      <c r="G38" s="80">
        <f t="shared" si="6"/>
        <v>0.11602477884645132</v>
      </c>
      <c r="H38" s="80">
        <f t="shared" si="6"/>
        <v>0.04844423687713881</v>
      </c>
      <c r="I38" s="80">
        <f t="shared" si="6"/>
        <v>0.04547904157633679</v>
      </c>
      <c r="J38" s="80">
        <f t="shared" si="6"/>
        <v>0.04452799147023044</v>
      </c>
      <c r="K38" s="80">
        <f t="shared" si="6"/>
        <v>0.039892244756046864</v>
      </c>
      <c r="L38" s="81">
        <f t="shared" si="6"/>
        <v>0.0370646156725987</v>
      </c>
      <c r="M38" s="81">
        <f t="shared" si="6"/>
        <v>0.0262658874571102</v>
      </c>
      <c r="N38" s="81">
        <f t="shared" si="6"/>
        <v>0.021856664266616525</v>
      </c>
    </row>
    <row r="39" spans="1:14" ht="15.75">
      <c r="A39" s="74">
        <v>18</v>
      </c>
      <c r="B39" s="62" t="s">
        <v>76</v>
      </c>
      <c r="C39" s="79">
        <f aca="true" t="shared" si="7" ref="C39:L39">+(C31-C32)/C6</f>
        <v>0.385478817972689</v>
      </c>
      <c r="D39" s="79">
        <f t="shared" si="7"/>
        <v>0.48774740413533346</v>
      </c>
      <c r="E39" s="79">
        <f t="shared" si="7"/>
        <v>0.24374721459928173</v>
      </c>
      <c r="F39" s="79">
        <f t="shared" si="7"/>
        <v>0.34378683655458564</v>
      </c>
      <c r="G39" s="81">
        <f t="shared" si="7"/>
        <v>0.23973677790771822</v>
      </c>
      <c r="H39" s="79">
        <f t="shared" si="7"/>
        <v>0.19732519898484074</v>
      </c>
      <c r="I39" s="81">
        <f t="shared" si="7"/>
        <v>0.15683984881332078</v>
      </c>
      <c r="J39" s="81">
        <f>(J31-J32)/J6</f>
        <v>0.11821202045752595</v>
      </c>
      <c r="K39" s="81">
        <f t="shared" si="7"/>
        <v>0.08137516836371031</v>
      </c>
      <c r="L39" s="81">
        <f t="shared" si="7"/>
        <v>0.04646328737642836</v>
      </c>
      <c r="M39" s="81">
        <f>+(M31-M32)/M6</f>
        <v>0.02133624982621969</v>
      </c>
      <c r="N39" s="81">
        <f>+(N31-N32)/N6</f>
        <v>0</v>
      </c>
    </row>
    <row r="40" spans="1:14" ht="12.75">
      <c r="A40" s="74">
        <v>19</v>
      </c>
      <c r="B40" s="59" t="s">
        <v>15</v>
      </c>
      <c r="C40" s="49">
        <f aca="true" t="shared" si="8" ref="C40:L40">+C10+C23</f>
        <v>13814676.01</v>
      </c>
      <c r="D40" s="19">
        <f t="shared" si="8"/>
        <v>13308346</v>
      </c>
      <c r="E40" s="19">
        <f t="shared" si="8"/>
        <v>13347881</v>
      </c>
      <c r="F40" s="19">
        <f t="shared" si="8"/>
        <v>13047668</v>
      </c>
      <c r="G40" s="29">
        <f t="shared" si="8"/>
        <v>13195098</v>
      </c>
      <c r="H40" s="19">
        <f t="shared" si="8"/>
        <v>13391975</v>
      </c>
      <c r="I40" s="29">
        <f t="shared" si="8"/>
        <v>13568025</v>
      </c>
      <c r="J40" s="19">
        <f t="shared" si="8"/>
        <v>13803475</v>
      </c>
      <c r="K40" s="29">
        <f t="shared" si="8"/>
        <v>13948562</v>
      </c>
      <c r="L40" s="29">
        <f t="shared" si="8"/>
        <v>14156819.69</v>
      </c>
      <c r="M40" s="29">
        <f>+M10+M23</f>
        <v>14210183</v>
      </c>
      <c r="N40" s="29">
        <f>+N10+N23</f>
        <v>14430966.6</v>
      </c>
    </row>
    <row r="41" spans="1:14" ht="12.75">
      <c r="A41" s="74">
        <v>20</v>
      </c>
      <c r="B41" s="59" t="s">
        <v>16</v>
      </c>
      <c r="C41" s="49">
        <f aca="true" t="shared" si="9" ref="C41:N41">+C26+C40</f>
        <v>14189676.01</v>
      </c>
      <c r="D41" s="19">
        <f t="shared" si="9"/>
        <v>16708346</v>
      </c>
      <c r="E41" s="19">
        <f t="shared" si="9"/>
        <v>13347881</v>
      </c>
      <c r="F41" s="19">
        <f t="shared" si="9"/>
        <v>13147668</v>
      </c>
      <c r="G41" s="29">
        <f t="shared" si="9"/>
        <v>13295098</v>
      </c>
      <c r="H41" s="19">
        <f t="shared" si="9"/>
        <v>14491975</v>
      </c>
      <c r="I41" s="29">
        <f t="shared" si="9"/>
        <v>14868025</v>
      </c>
      <c r="J41" s="19">
        <f t="shared" si="9"/>
        <v>15253475</v>
      </c>
      <c r="K41" s="29">
        <f t="shared" si="9"/>
        <v>15648562</v>
      </c>
      <c r="L41" s="29">
        <f t="shared" si="9"/>
        <v>16056819.69</v>
      </c>
      <c r="M41" s="29">
        <f t="shared" si="9"/>
        <v>16610183</v>
      </c>
      <c r="N41" s="29">
        <f t="shared" si="9"/>
        <v>17080966.6</v>
      </c>
    </row>
    <row r="42" spans="1:14" ht="12.75">
      <c r="A42" s="74">
        <v>21</v>
      </c>
      <c r="B42" s="59" t="s">
        <v>17</v>
      </c>
      <c r="C42" s="49">
        <f aca="true" t="shared" si="10" ref="C42:N42">+C6-C41</f>
        <v>39314</v>
      </c>
      <c r="D42" s="19">
        <f t="shared" si="10"/>
        <v>-3013102</v>
      </c>
      <c r="E42" s="19">
        <f t="shared" si="10"/>
        <v>2754829</v>
      </c>
      <c r="F42" s="19">
        <f t="shared" si="10"/>
        <v>1100000</v>
      </c>
      <c r="G42" s="29">
        <f t="shared" si="10"/>
        <v>1380000</v>
      </c>
      <c r="H42" s="19">
        <f t="shared" si="10"/>
        <v>550000</v>
      </c>
      <c r="I42" s="29">
        <f t="shared" si="10"/>
        <v>550000</v>
      </c>
      <c r="J42" s="19">
        <f t="shared" si="10"/>
        <v>550000</v>
      </c>
      <c r="K42" s="29">
        <f t="shared" si="10"/>
        <v>550000</v>
      </c>
      <c r="L42" s="29">
        <f t="shared" si="10"/>
        <v>546706.3100000005</v>
      </c>
      <c r="M42" s="29">
        <f t="shared" si="10"/>
        <v>408431</v>
      </c>
      <c r="N42" s="29">
        <f t="shared" si="10"/>
        <v>363113.3999999985</v>
      </c>
    </row>
    <row r="43" spans="1:14" ht="12.75">
      <c r="A43" s="74">
        <v>22</v>
      </c>
      <c r="B43" s="59" t="s">
        <v>18</v>
      </c>
      <c r="C43" s="44">
        <f aca="true" t="shared" si="11" ref="C43:L43">+C19+C28+C17</f>
        <v>1645371.26</v>
      </c>
      <c r="D43" s="44">
        <f t="shared" si="11"/>
        <v>4286283.4</v>
      </c>
      <c r="E43" s="44">
        <f t="shared" si="11"/>
        <v>418341</v>
      </c>
      <c r="F43" s="44">
        <f t="shared" si="11"/>
        <v>0</v>
      </c>
      <c r="G43" s="44">
        <f t="shared" si="11"/>
        <v>0</v>
      </c>
      <c r="H43" s="44">
        <f t="shared" si="11"/>
        <v>0</v>
      </c>
      <c r="I43" s="44">
        <f t="shared" si="11"/>
        <v>0</v>
      </c>
      <c r="J43" s="44">
        <f t="shared" si="11"/>
        <v>0</v>
      </c>
      <c r="K43" s="44">
        <f t="shared" si="11"/>
        <v>0</v>
      </c>
      <c r="L43" s="44">
        <f t="shared" si="11"/>
        <v>0</v>
      </c>
      <c r="M43" s="44">
        <f>+M19+M28+M17</f>
        <v>0</v>
      </c>
      <c r="N43" s="44">
        <f>+N19+N28+N17</f>
        <v>0</v>
      </c>
    </row>
    <row r="44" spans="1:14" ht="12.75">
      <c r="A44" s="74">
        <v>23</v>
      </c>
      <c r="B44" s="59" t="s">
        <v>19</v>
      </c>
      <c r="C44" s="44">
        <f aca="true" t="shared" si="12" ref="C44:L44">+C22+C24</f>
        <v>1684685.26</v>
      </c>
      <c r="D44" s="18">
        <f t="shared" si="12"/>
        <v>1273181.4</v>
      </c>
      <c r="E44" s="18">
        <f t="shared" si="12"/>
        <v>3173170</v>
      </c>
      <c r="F44" s="19">
        <f t="shared" si="12"/>
        <v>1100000</v>
      </c>
      <c r="G44" s="20">
        <f t="shared" si="12"/>
        <v>1380000</v>
      </c>
      <c r="H44" s="19">
        <f t="shared" si="12"/>
        <v>550000</v>
      </c>
      <c r="I44" s="20">
        <f t="shared" si="12"/>
        <v>550000</v>
      </c>
      <c r="J44" s="19">
        <f t="shared" si="12"/>
        <v>550000</v>
      </c>
      <c r="K44" s="20">
        <f t="shared" si="12"/>
        <v>550000</v>
      </c>
      <c r="L44" s="20">
        <f t="shared" si="12"/>
        <v>546706.31</v>
      </c>
      <c r="M44" s="20">
        <f>+M22+M24</f>
        <v>408431</v>
      </c>
      <c r="N44" s="20">
        <f>+N22+N24</f>
        <v>363113.4</v>
      </c>
    </row>
    <row r="45" spans="1:14" ht="38.25">
      <c r="A45" s="71">
        <v>24</v>
      </c>
      <c r="B45" s="60" t="s">
        <v>41</v>
      </c>
      <c r="C45" s="51">
        <f aca="true" t="shared" si="13" ref="C45:L45">SUM(C46:C51)</f>
        <v>1684685.26</v>
      </c>
      <c r="D45" s="51">
        <f t="shared" si="13"/>
        <v>1273181.4</v>
      </c>
      <c r="E45" s="51">
        <f t="shared" si="13"/>
        <v>3173170</v>
      </c>
      <c r="F45" s="51">
        <f t="shared" si="13"/>
        <v>1100000</v>
      </c>
      <c r="G45" s="51">
        <f t="shared" si="13"/>
        <v>1380000</v>
      </c>
      <c r="H45" s="51">
        <f t="shared" si="13"/>
        <v>550000</v>
      </c>
      <c r="I45" s="51">
        <f t="shared" si="13"/>
        <v>550000</v>
      </c>
      <c r="J45" s="51">
        <f t="shared" si="13"/>
        <v>550000</v>
      </c>
      <c r="K45" s="51">
        <f t="shared" si="13"/>
        <v>550000</v>
      </c>
      <c r="L45" s="51">
        <f t="shared" si="13"/>
        <v>546706.31</v>
      </c>
      <c r="M45" s="51">
        <f>SUM(M46:M51)</f>
        <v>408431</v>
      </c>
      <c r="N45" s="51">
        <f>SUM(N46:N51)</f>
        <v>363113.4</v>
      </c>
    </row>
    <row r="46" spans="1:14" ht="12.75">
      <c r="A46" s="72" t="s">
        <v>5</v>
      </c>
      <c r="B46" s="54" t="s">
        <v>20</v>
      </c>
      <c r="C46" s="100"/>
      <c r="D46" s="101"/>
      <c r="E46" s="101"/>
      <c r="F46" s="101"/>
      <c r="G46" s="102"/>
      <c r="H46" s="101"/>
      <c r="I46" s="102"/>
      <c r="J46" s="101"/>
      <c r="K46" s="102"/>
      <c r="L46" s="102"/>
      <c r="M46" s="102"/>
      <c r="N46" s="102"/>
    </row>
    <row r="47" spans="1:14" ht="12.75">
      <c r="A47" s="72" t="s">
        <v>6</v>
      </c>
      <c r="B47" s="54" t="s">
        <v>21</v>
      </c>
      <c r="C47" s="100">
        <v>48664.95</v>
      </c>
      <c r="D47" s="101"/>
      <c r="E47" s="101"/>
      <c r="F47" s="101"/>
      <c r="G47" s="102"/>
      <c r="H47" s="101"/>
      <c r="I47" s="102"/>
      <c r="J47" s="101"/>
      <c r="K47" s="102"/>
      <c r="L47" s="102"/>
      <c r="M47" s="102"/>
      <c r="N47" s="102"/>
    </row>
    <row r="48" spans="1:14" ht="12.75">
      <c r="A48" s="72" t="s">
        <v>7</v>
      </c>
      <c r="B48" s="54" t="s">
        <v>22</v>
      </c>
      <c r="C48" s="103">
        <v>1596706.31</v>
      </c>
      <c r="D48" s="104">
        <v>1273181.4</v>
      </c>
      <c r="E48" s="104">
        <v>3173170</v>
      </c>
      <c r="F48" s="101"/>
      <c r="G48" s="105"/>
      <c r="H48" s="101"/>
      <c r="I48" s="105"/>
      <c r="J48" s="101"/>
      <c r="K48" s="105"/>
      <c r="L48" s="105"/>
      <c r="M48" s="105"/>
      <c r="N48" s="105"/>
    </row>
    <row r="49" spans="1:14" ht="12.75">
      <c r="A49" s="72" t="s">
        <v>9</v>
      </c>
      <c r="B49" s="54" t="s">
        <v>23</v>
      </c>
      <c r="C49" s="103"/>
      <c r="D49" s="104"/>
      <c r="E49" s="104"/>
      <c r="F49" s="101"/>
      <c r="G49" s="105"/>
      <c r="H49" s="101"/>
      <c r="I49" s="105"/>
      <c r="J49" s="101"/>
      <c r="K49" s="105"/>
      <c r="L49" s="105"/>
      <c r="M49" s="105"/>
      <c r="N49" s="105"/>
    </row>
    <row r="50" spans="1:14" ht="12.75">
      <c r="A50" s="72" t="s">
        <v>10</v>
      </c>
      <c r="B50" s="54" t="s">
        <v>24</v>
      </c>
      <c r="C50" s="103"/>
      <c r="D50" s="104"/>
      <c r="E50" s="104"/>
      <c r="F50" s="104"/>
      <c r="G50" s="106"/>
      <c r="H50" s="104"/>
      <c r="I50" s="106"/>
      <c r="J50" s="104"/>
      <c r="K50" s="106"/>
      <c r="L50" s="106"/>
      <c r="M50" s="106"/>
      <c r="N50" s="106"/>
    </row>
    <row r="51" spans="1:14" ht="12.75">
      <c r="A51" s="73" t="s">
        <v>77</v>
      </c>
      <c r="B51" s="55" t="s">
        <v>78</v>
      </c>
      <c r="C51" s="88">
        <v>39314</v>
      </c>
      <c r="D51" s="89"/>
      <c r="E51" s="89"/>
      <c r="F51" s="89">
        <v>1100000</v>
      </c>
      <c r="G51" s="91">
        <v>1380000</v>
      </c>
      <c r="H51" s="89">
        <v>550000</v>
      </c>
      <c r="I51" s="91">
        <v>550000</v>
      </c>
      <c r="J51" s="89">
        <v>550000</v>
      </c>
      <c r="K51" s="91">
        <v>550000</v>
      </c>
      <c r="L51" s="91">
        <v>546706.31</v>
      </c>
      <c r="M51" s="91">
        <v>408431</v>
      </c>
      <c r="N51" s="91">
        <v>363113.4</v>
      </c>
    </row>
    <row r="52" spans="1:14" ht="12.75">
      <c r="A52" s="75"/>
      <c r="B52" s="63" t="s">
        <v>25</v>
      </c>
      <c r="C52" s="65"/>
      <c r="D52" s="66"/>
      <c r="E52" s="66"/>
      <c r="F52" s="66"/>
      <c r="G52" s="67"/>
      <c r="H52" s="66"/>
      <c r="I52" s="67"/>
      <c r="J52" s="66"/>
      <c r="K52" s="67"/>
      <c r="L52" s="67"/>
      <c r="M52" s="67"/>
      <c r="N52" s="67"/>
    </row>
    <row r="53" spans="1:14" ht="12.75">
      <c r="A53" s="76"/>
      <c r="B53" s="64" t="s">
        <v>26</v>
      </c>
      <c r="C53" s="68"/>
      <c r="D53" s="69"/>
      <c r="E53" s="69"/>
      <c r="F53" s="69"/>
      <c r="G53" s="70"/>
      <c r="H53" s="69"/>
      <c r="I53" s="70"/>
      <c r="J53" s="69"/>
      <c r="K53" s="70"/>
      <c r="L53" s="70"/>
      <c r="M53" s="70"/>
      <c r="N53" s="70"/>
    </row>
    <row r="54" spans="1:7" ht="12.75">
      <c r="A54" s="2"/>
      <c r="B54" s="1"/>
      <c r="C54" s="1"/>
      <c r="D54" s="1"/>
      <c r="E54" s="1"/>
      <c r="F54" s="1"/>
      <c r="G54" s="1"/>
    </row>
    <row r="55" spans="1:7" ht="12.75">
      <c r="A55" s="114" t="s">
        <v>27</v>
      </c>
      <c r="B55" s="114"/>
      <c r="C55" s="114"/>
      <c r="D55" s="114"/>
      <c r="E55" s="114"/>
      <c r="F55" s="114"/>
      <c r="G55" s="114"/>
    </row>
    <row r="56" spans="1:7" ht="12.75">
      <c r="A56" s="115" t="s">
        <v>42</v>
      </c>
      <c r="B56" s="115"/>
      <c r="C56" s="115"/>
      <c r="D56" s="115"/>
      <c r="E56" s="115"/>
      <c r="F56" s="115"/>
      <c r="G56" s="115"/>
    </row>
    <row r="58" spans="1:7" ht="12.75">
      <c r="A58" s="112" t="s">
        <v>43</v>
      </c>
      <c r="B58" s="116"/>
      <c r="C58" s="116"/>
      <c r="D58" s="116"/>
      <c r="E58" s="116"/>
      <c r="F58" s="116"/>
      <c r="G58" s="116"/>
    </row>
    <row r="59" spans="1:7" ht="12.75">
      <c r="A59" s="112" t="s">
        <v>44</v>
      </c>
      <c r="B59" s="113"/>
      <c r="C59" s="113"/>
      <c r="D59" s="113"/>
      <c r="E59" s="113"/>
      <c r="F59" s="113"/>
      <c r="G59" s="113"/>
    </row>
    <row r="60" spans="1:7" ht="12.75">
      <c r="A60" s="112" t="s">
        <v>45</v>
      </c>
      <c r="B60" s="113"/>
      <c r="C60" s="113"/>
      <c r="D60" s="113"/>
      <c r="E60" s="113"/>
      <c r="F60" s="113"/>
      <c r="G60" s="113"/>
    </row>
    <row r="61" spans="1:7" ht="12.75">
      <c r="A61" s="112" t="s">
        <v>46</v>
      </c>
      <c r="B61" s="113"/>
      <c r="C61" s="113"/>
      <c r="D61" s="113"/>
      <c r="E61" s="113"/>
      <c r="F61" s="113"/>
      <c r="G61" s="113"/>
    </row>
    <row r="62" spans="1:7" ht="12.75">
      <c r="A62" s="112" t="s">
        <v>47</v>
      </c>
      <c r="B62" s="113"/>
      <c r="C62" s="113"/>
      <c r="D62" s="113"/>
      <c r="E62" s="113"/>
      <c r="F62" s="113"/>
      <c r="G62" s="113"/>
    </row>
    <row r="63" spans="1:7" ht="12.75">
      <c r="A63" s="112" t="s">
        <v>48</v>
      </c>
      <c r="B63" s="113"/>
      <c r="C63" s="113"/>
      <c r="D63" s="113"/>
      <c r="E63" s="113"/>
      <c r="F63" s="113"/>
      <c r="G63" s="113"/>
    </row>
    <row r="64" spans="1:7" ht="12.75">
      <c r="A64" s="112" t="s">
        <v>49</v>
      </c>
      <c r="B64" s="113"/>
      <c r="C64" s="113"/>
      <c r="D64" s="113"/>
      <c r="E64" s="113"/>
      <c r="F64" s="113"/>
      <c r="G64" s="113"/>
    </row>
    <row r="65" spans="1:7" ht="12.75">
      <c r="A65" s="112" t="s">
        <v>50</v>
      </c>
      <c r="B65" s="113"/>
      <c r="C65" s="113"/>
      <c r="D65" s="113"/>
      <c r="E65" s="113"/>
      <c r="F65" s="113"/>
      <c r="G65" s="113"/>
    </row>
    <row r="66" spans="1:7" ht="12.75">
      <c r="A66" s="112" t="s">
        <v>51</v>
      </c>
      <c r="B66" s="113"/>
      <c r="C66" s="113"/>
      <c r="D66" s="113"/>
      <c r="E66" s="113"/>
      <c r="F66" s="113"/>
      <c r="G66" s="113"/>
    </row>
    <row r="67" spans="1:7" ht="12.75">
      <c r="A67" s="112" t="s">
        <v>52</v>
      </c>
      <c r="B67" s="113"/>
      <c r="C67" s="113"/>
      <c r="D67" s="113"/>
      <c r="E67" s="113"/>
      <c r="F67" s="113"/>
      <c r="G67" s="113"/>
    </row>
    <row r="68" spans="1:7" ht="12.75">
      <c r="A68" s="112" t="s">
        <v>53</v>
      </c>
      <c r="B68" s="113"/>
      <c r="C68" s="113"/>
      <c r="D68" s="113"/>
      <c r="E68" s="113"/>
      <c r="F68" s="113"/>
      <c r="G68" s="113"/>
    </row>
    <row r="69" spans="1:7" ht="12.75">
      <c r="A69" s="112" t="s">
        <v>54</v>
      </c>
      <c r="B69" s="113"/>
      <c r="C69" s="113"/>
      <c r="D69" s="113"/>
      <c r="E69" s="113"/>
      <c r="F69" s="113"/>
      <c r="G69" s="113"/>
    </row>
    <row r="70" spans="1:7" ht="12.75">
      <c r="A70" s="112" t="s">
        <v>55</v>
      </c>
      <c r="B70" s="113"/>
      <c r="C70" s="113"/>
      <c r="D70" s="113"/>
      <c r="E70" s="113"/>
      <c r="F70" s="113"/>
      <c r="G70" s="113"/>
    </row>
    <row r="71" spans="1:7" ht="12.75">
      <c r="A71" s="112" t="s">
        <v>56</v>
      </c>
      <c r="B71" s="113"/>
      <c r="C71" s="113"/>
      <c r="D71" s="113"/>
      <c r="E71" s="113"/>
      <c r="F71" s="113"/>
      <c r="G71" s="113"/>
    </row>
    <row r="72" spans="1:7" ht="12.75">
      <c r="A72" s="112" t="s">
        <v>57</v>
      </c>
      <c r="B72" s="113"/>
      <c r="C72" s="113"/>
      <c r="D72" s="113"/>
      <c r="E72" s="113"/>
      <c r="F72" s="113"/>
      <c r="G72" s="113"/>
    </row>
    <row r="73" spans="1:7" ht="12.75">
      <c r="A73" s="112" t="s">
        <v>58</v>
      </c>
      <c r="B73" s="113"/>
      <c r="C73" s="113"/>
      <c r="D73" s="113"/>
      <c r="E73" s="113"/>
      <c r="F73" s="113"/>
      <c r="G73" s="113"/>
    </row>
    <row r="74" spans="1:7" ht="12.75">
      <c r="A74" s="112" t="s">
        <v>59</v>
      </c>
      <c r="B74" s="113"/>
      <c r="C74" s="113"/>
      <c r="D74" s="113"/>
      <c r="E74" s="113"/>
      <c r="F74" s="113"/>
      <c r="G74" s="113"/>
    </row>
    <row r="77" ht="12.75">
      <c r="B77" t="s">
        <v>93</v>
      </c>
    </row>
  </sheetData>
  <mergeCells count="19">
    <mergeCell ref="A55:G55"/>
    <mergeCell ref="A56:G56"/>
    <mergeCell ref="A58:G58"/>
    <mergeCell ref="A59:G59"/>
    <mergeCell ref="A60:G60"/>
    <mergeCell ref="A61:G61"/>
    <mergeCell ref="A62:G62"/>
    <mergeCell ref="A63:G63"/>
    <mergeCell ref="A64:G64"/>
    <mergeCell ref="A65:G65"/>
    <mergeCell ref="A66:G66"/>
    <mergeCell ref="A67:G67"/>
    <mergeCell ref="A72:G72"/>
    <mergeCell ref="A73:G73"/>
    <mergeCell ref="A74:G74"/>
    <mergeCell ref="A68:G68"/>
    <mergeCell ref="A69:G69"/>
    <mergeCell ref="A70:G70"/>
    <mergeCell ref="A71:G71"/>
  </mergeCells>
  <hyperlinks>
    <hyperlink ref="A74" r:id="rId1" display="_ednref17"/>
    <hyperlink ref="A73" r:id="rId2" display="_ednref16"/>
    <hyperlink ref="A72" r:id="rId3" display="_ednref15"/>
    <hyperlink ref="A71" r:id="rId4" display="_ednref14"/>
    <hyperlink ref="A70" r:id="rId5" display="_ednref13"/>
    <hyperlink ref="A69" r:id="rId6" display="_ednref12"/>
    <hyperlink ref="A68" r:id="rId7" display="_ednref11"/>
    <hyperlink ref="A67" r:id="rId8" display="_ednref10"/>
    <hyperlink ref="A66" r:id="rId9" display="_ednref9"/>
    <hyperlink ref="A65" r:id="rId10" display="_ednref8"/>
    <hyperlink ref="A64" r:id="rId11" display="_ednref7"/>
    <hyperlink ref="A63" r:id="rId12" display="_ednref6"/>
    <hyperlink ref="A62" r:id="rId13" display="_ednref5"/>
    <hyperlink ref="A61" r:id="rId14" display="_ednref4"/>
    <hyperlink ref="A60" r:id="rId15" display="_ednref3"/>
    <hyperlink ref="A59" r:id="rId16" display="_ednref2"/>
    <hyperlink ref="A58" r:id="rId17" display="_ednref1"/>
    <hyperlink ref="B19" r:id="rId18" display="_edn6"/>
    <hyperlink ref="B26" r:id="rId19" display="_edn7"/>
    <hyperlink ref="B28" r:id="rId20" display="_edn8"/>
    <hyperlink ref="B29" r:id="rId21" display="_edn9"/>
    <hyperlink ref="B31" r:id="rId22" display="_edn10"/>
    <hyperlink ref="B32" r:id="rId23" display="_edn11"/>
    <hyperlink ref="B34" r:id="rId24" display="_edn12"/>
    <hyperlink ref="B35" r:id="rId25" display="_edn13"/>
    <hyperlink ref="B36" r:id="rId26" display="_edn14"/>
    <hyperlink ref="B37" r:id="rId27" display="_edn15"/>
    <hyperlink ref="B38" r:id="rId28" display="_edn16"/>
    <hyperlink ref="B39" r:id="rId29" display="_edn17"/>
    <hyperlink ref="B12" r:id="rId30" display="_edn4"/>
    <hyperlink ref="B15" r:id="rId31" display="_edn5"/>
    <hyperlink ref="B11" r:id="rId32" display="_edn3"/>
    <hyperlink ref="B10" r:id="rId33" display="_edn2"/>
    <hyperlink ref="B6" r:id="rId34" display="_edn1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35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Urząd Gminy w Grzegorzewie</cp:lastModifiedBy>
  <cp:lastPrinted>2011-03-22T10:47:32Z</cp:lastPrinted>
  <dcterms:created xsi:type="dcterms:W3CDTF">2010-09-24T07:39:40Z</dcterms:created>
  <dcterms:modified xsi:type="dcterms:W3CDTF">2011-10-26T08:57:02Z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